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650" yWindow="-105" windowWidth="7740" windowHeight="8685" firstSheet="21" activeTab="23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Table'!$A$1:$E$101</definedName>
    <definedName name="_xlnm.Print_Area" localSheetId="15">'Gas Volume Table'!$A$1:$C$97</definedName>
    <definedName name="_xlnm.Print_Area" localSheetId="1">'Historical Cash Receipts Table'!$A$1:$G$45</definedName>
    <definedName name="_xlnm.Print_Area" localSheetId="3">'Historical Oil Production'!$A$1:$B$43</definedName>
    <definedName name="_xlnm.Print_Area" localSheetId="19">'Lease Sale Table'!$A$1:$I$109</definedName>
    <definedName name="_xlnm.Print_Area" localSheetId="24">'Lease Sale Table 2'!$A$1:$I$103</definedName>
    <definedName name="_xlnm.Print_Area" localSheetId="21">'Leased Acres Table'!$A$1:$C$99</definedName>
    <definedName name="_xlnm.Print_Area" localSheetId="12">'Oil Price Table'!$A$1:$J$101</definedName>
    <definedName name="_xlnm.Print_Area" localSheetId="10">'Oil Volume Table'!$A$1:$C$97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02" i="35" l="1"/>
  <c r="E102" i="35"/>
  <c r="I101" i="35"/>
  <c r="E101" i="35"/>
  <c r="I100" i="35"/>
  <c r="E100" i="35"/>
  <c r="C20" i="29"/>
  <c r="B38" i="58" l="1"/>
  <c r="B34" i="58"/>
  <c r="B34" i="57"/>
  <c r="B33" i="57"/>
  <c r="E102" i="9"/>
  <c r="E101" i="9"/>
  <c r="E100" i="9"/>
  <c r="I102" i="9"/>
  <c r="I101" i="9"/>
  <c r="I100" i="9"/>
  <c r="I99" i="35" l="1"/>
  <c r="E99" i="35"/>
  <c r="I98" i="35"/>
  <c r="E98" i="35"/>
  <c r="I97" i="35"/>
  <c r="E97" i="35"/>
  <c r="B33" i="58"/>
  <c r="G35" i="37" l="1"/>
  <c r="F36" i="37"/>
  <c r="G36" i="37" s="1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48" i="1"/>
  <c r="Z236" i="1"/>
  <c r="Z149" i="1"/>
  <c r="Z137" i="1"/>
  <c r="Z49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B32" i="58"/>
  <c r="F35" i="37"/>
  <c r="I89" i="9"/>
  <c r="I88" i="9"/>
  <c r="I87" i="9"/>
  <c r="E89" i="9"/>
  <c r="E88" i="9"/>
  <c r="E87" i="9"/>
  <c r="B32" i="57"/>
  <c r="I86" i="9"/>
  <c r="I85" i="9"/>
  <c r="I84" i="9"/>
  <c r="E86" i="9"/>
  <c r="E85" i="9"/>
  <c r="E84" i="9"/>
  <c r="I83" i="9"/>
  <c r="I82" i="9"/>
  <c r="I81" i="9"/>
  <c r="E83" i="9"/>
  <c r="E82" i="9"/>
  <c r="E81" i="9"/>
  <c r="Z48" i="1"/>
  <c r="Z36" i="1"/>
  <c r="Z247" i="1"/>
  <c r="Z235" i="1"/>
  <c r="Z148" i="1"/>
  <c r="Z136" i="1"/>
  <c r="T129" i="3"/>
  <c r="T149" i="3"/>
  <c r="T173" i="3"/>
  <c r="T195" i="3"/>
  <c r="T216" i="3"/>
  <c r="T238" i="3"/>
  <c r="T260" i="3"/>
  <c r="T283" i="3"/>
  <c r="T305" i="3"/>
  <c r="T327" i="3"/>
  <c r="T348" i="3"/>
  <c r="T370" i="3"/>
  <c r="T391" i="3"/>
  <c r="T411" i="3"/>
  <c r="T434" i="3"/>
  <c r="T456" i="3"/>
  <c r="T478" i="3"/>
  <c r="T501" i="3"/>
  <c r="T522" i="3"/>
  <c r="T545" i="3"/>
  <c r="T563" i="3"/>
  <c r="T580" i="3"/>
  <c r="T601" i="3"/>
  <c r="T610" i="3"/>
  <c r="T611" i="3"/>
  <c r="B19" i="1"/>
  <c r="C19" i="1"/>
  <c r="D19" i="1"/>
  <c r="Z30" i="1"/>
  <c r="Z31" i="1"/>
  <c r="Z32" i="1"/>
  <c r="Z33" i="1"/>
  <c r="Z34" i="1"/>
  <c r="Z35" i="1"/>
  <c r="Z42" i="1"/>
  <c r="Z43" i="1"/>
  <c r="Z44" i="1"/>
  <c r="Z45" i="1"/>
  <c r="Z46" i="1"/>
  <c r="Z47" i="1"/>
  <c r="D124" i="1"/>
  <c r="G124" i="1"/>
  <c r="Z130" i="1"/>
  <c r="Z131" i="1"/>
  <c r="Z132" i="1"/>
  <c r="Z133" i="1"/>
  <c r="Z134" i="1"/>
  <c r="Z135" i="1"/>
  <c r="Z142" i="1"/>
  <c r="Z143" i="1"/>
  <c r="Z144" i="1"/>
  <c r="Z145" i="1"/>
  <c r="Z146" i="1"/>
  <c r="Z147" i="1"/>
  <c r="D223" i="1"/>
  <c r="G223" i="1"/>
  <c r="Z229" i="1"/>
  <c r="Z230" i="1"/>
  <c r="Z231" i="1"/>
  <c r="Z232" i="1"/>
  <c r="Z233" i="1"/>
  <c r="Z234" i="1"/>
  <c r="Z241" i="1"/>
  <c r="Z242" i="1"/>
  <c r="Z243" i="1"/>
  <c r="Z244" i="1"/>
  <c r="Z245" i="1"/>
  <c r="Z246" i="1"/>
  <c r="D322" i="1"/>
  <c r="G322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16" i="9"/>
  <c r="H116" i="9"/>
  <c r="K116" i="9"/>
  <c r="L116" i="9"/>
  <c r="M116" i="9"/>
  <c r="B117" i="9"/>
  <c r="C117" i="9"/>
  <c r="C126" i="9"/>
  <c r="G127" i="9"/>
  <c r="H127" i="9"/>
  <c r="K127" i="9"/>
  <c r="L127" i="9"/>
  <c r="M127" i="9"/>
  <c r="B128" i="9"/>
  <c r="C128" i="9"/>
  <c r="B129" i="9"/>
  <c r="C129" i="9"/>
  <c r="D129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31" i="58"/>
  <c r="B29" i="57"/>
  <c r="B30" i="57"/>
  <c r="B31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8" i="37"/>
  <c r="C38" i="37"/>
  <c r="D38" i="37"/>
  <c r="E38" i="37"/>
  <c r="F38" i="37"/>
  <c r="G323" i="1" l="1"/>
  <c r="D323" i="1"/>
  <c r="G224" i="1"/>
  <c r="D224" i="1"/>
  <c r="G125" i="1"/>
  <c r="D125" i="1"/>
  <c r="D40" i="37"/>
  <c r="B40" i="37"/>
  <c r="C40" i="37"/>
  <c r="E40" i="37"/>
  <c r="E18" i="29"/>
  <c r="B36" i="58"/>
  <c r="B36" i="57"/>
  <c r="B38" i="57" s="1"/>
  <c r="D20" i="29" l="1"/>
  <c r="B20" i="29"/>
</calcChain>
</file>

<file path=xl/sharedStrings.xml><?xml version="1.0" encoding="utf-8"?>
<sst xmlns="http://schemas.openxmlformats.org/spreadsheetml/2006/main" count="397" uniqueCount="162">
  <si>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</si>
  <si>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</si>
  <si>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</si>
  <si>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</si>
  <si>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</si>
  <si>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</si>
  <si>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</si>
  <si>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</si>
  <si>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</si>
  <si>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</si>
  <si>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</si>
  <si>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</si>
  <si>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</si>
  <si>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</si>
  <si>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</si>
  <si>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</si>
  <si>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</si>
  <si>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</si>
  <si>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</si>
  <si>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</si>
  <si>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</si>
  <si>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</si>
  <si>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</si>
  <si>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</si>
  <si>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</si>
  <si>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</si>
  <si>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</si>
  <si>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</si>
  <si>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</si>
  <si>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</si>
  <si>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</si>
  <si>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</si>
  <si>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</si>
  <si>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</si>
  <si>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</si>
  <si>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</si>
  <si>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</si>
  <si>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</si>
  <si>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</si>
  <si>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</si>
  <si>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</si>
  <si>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</si>
  <si>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</si>
  <si>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</si>
  <si>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</si>
  <si>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</si>
  <si>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</si>
  <si>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</si>
  <si>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</si>
  <si>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</si>
  <si>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</si>
  <si>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</si>
  <si>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</si>
  <si>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</si>
  <si>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</si>
  <si>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</si>
  <si>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</si>
  <si>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</si>
  <si>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</si>
  <si>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</si>
  <si>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</si>
  <si>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</si>
  <si>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</si>
  <si>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</si>
  <si>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</si>
  <si>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</si>
  <si>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</si>
  <si>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</si>
  <si>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</si>
  <si>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</si>
  <si>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</si>
  <si>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</si>
  <si>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</si>
  <si>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</si>
  <si>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</si>
  <si>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</si>
  <si>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</si>
  <si>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</si>
  <si>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</si>
  <si>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</si>
  <si>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</si>
  <si>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</si>
  <si>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</si>
  <si>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</si>
  <si>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</si>
  <si>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</si>
  <si>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</si>
  <si>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</si>
  <si>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</si>
  <si>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</si>
  <si>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</si>
  <si>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</si>
  <si>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</si>
  <si>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</si>
  <si>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</si>
  <si>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</si>
  <si>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</si>
  <si>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</si>
  <si>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</si>
  <si>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</si>
  <si>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</si>
  <si>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</si>
  <si>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</si>
  <si>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</si>
  <si>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</si>
  <si>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</si>
  <si>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</si>
  <si>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</si>
  <si>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</si>
  <si>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</si>
  <si>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</si>
  <si>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</si>
  <si>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</si>
  <si>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</si>
  <si>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</si>
  <si>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</si>
  <si>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</si>
  <si>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</si>
  <si>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</si>
  <si>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</si>
  <si>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</si>
  <si>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</si>
  <si>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</si>
  <si>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</si>
  <si>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</si>
  <si>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</si>
  <si>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</si>
  <si>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</si>
  <si>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</si>
  <si>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</si>
  <si>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</si>
  <si>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</si>
  <si>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</si>
  <si>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</si>
  <si>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</si>
  <si>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</si>
  <si>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</si>
  <si>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</si>
  <si>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</si>
  <si>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</si>
  <si>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</si>
  <si>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</si>
  <si>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</si>
  <si>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</si>
  <si>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</si>
  <si>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</si>
  <si>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</si>
  <si>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</si>
  <si>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</si>
  <si>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</si>
  <si>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</si>
  <si>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</si>
  <si>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</si>
  <si>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</si>
  <si>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</si>
  <si>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For Calendar Years 2006, 2007, 2008, 2009, 2010 and 2011</t>
  </si>
  <si>
    <t>FY 10-11</t>
  </si>
  <si>
    <t>FY 11-12*</t>
  </si>
  <si>
    <t>Total Jun 10 -Jun 11</t>
  </si>
  <si>
    <t>*Fiscal Year 11-12 includes July 2011 through December 2011</t>
  </si>
  <si>
    <t>FY 11-12 projected</t>
  </si>
  <si>
    <t>FY 11-12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</si>
</sst>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174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Table'!$C$5:$C$36</c:f>
              <c:numCache>
                <c:formatCode>"$"#,##0</c:formatCode>
                <c:ptCount val="32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303522304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Table'!$D$5:$D$36</c:f>
              <c:numCache>
                <c:formatCode>"$"#,##0</c:formatCode>
                <c:ptCount val="32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9029529.5099999998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Table'!$E$5:$E$36</c:f>
              <c:numCache>
                <c:formatCode>"$"#,##0</c:formatCode>
                <c:ptCount val="32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1541864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893312"/>
        <c:axId val="152894848"/>
      </c:barChart>
      <c:catAx>
        <c:axId val="1528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89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9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893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Prices!$G$18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Prices!$G$19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Prices!$G$21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Prices!$H$22:$S$22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Prices!$H$23:$S$23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36608"/>
        <c:axId val="164446976"/>
      </c:lineChart>
      <c:catAx>
        <c:axId val="164436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44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4366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378644186863381"/>
          <c:y val="0.95674659144334762"/>
          <c:w val="0.5365141369973637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2'!$A$114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2'!$B$114:$M$114</c:f>
            </c:numRef>
          </c:val>
          <c:smooth val="0"/>
        </c:ser>
        <c:ser>
          <c:idx val="2"/>
          <c:order val="1"/>
          <c:tx>
            <c:strRef>
              <c:f>'Lease Sale Table 2'!$A$116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2'!$B$116:$M$116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2'!$A$117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2'!$B$117:$M$117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2'!$B$118:$M$118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2'!$A$119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2'!$B$119:$M$119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2'!$B$120:$M$120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2'!$B$113:$M$113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10944"/>
        <c:axId val="164225408"/>
      </c:lineChart>
      <c:catAx>
        <c:axId val="1642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22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22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210944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612"/>
          <c:y val="0.92289609779031501"/>
          <c:w val="0.45986929189172748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4032"/>
        <c:axId val="164930304"/>
      </c:lineChart>
      <c:catAx>
        <c:axId val="164924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93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93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92403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169508525576729"/>
          <c:y val="0.94583883751651365"/>
          <c:w val="0.57080038014305379"/>
          <c:h val="2.84934660578259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382530</c:v>
                </c:pt>
                <c:pt idx="1">
                  <c:v>384839</c:v>
                </c:pt>
                <c:pt idx="2">
                  <c:v>385221</c:v>
                </c:pt>
                <c:pt idx="3">
                  <c:v>386613</c:v>
                </c:pt>
                <c:pt idx="4">
                  <c:v>383160</c:v>
                </c:pt>
                <c:pt idx="5">
                  <c:v>381538</c:v>
                </c:pt>
                <c:pt idx="6">
                  <c:v>381360</c:v>
                </c:pt>
                <c:pt idx="7">
                  <c:v>381156</c:v>
                </c:pt>
                <c:pt idx="8">
                  <c:v>372779</c:v>
                </c:pt>
                <c:pt idx="9">
                  <c:v>381254</c:v>
                </c:pt>
                <c:pt idx="10">
                  <c:v>380799</c:v>
                </c:pt>
                <c:pt idx="11">
                  <c:v>381773</c:v>
                </c:pt>
                <c:pt idx="12">
                  <c:v>383054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37536"/>
        <c:axId val="164356096"/>
      </c:lineChart>
      <c:dateAx>
        <c:axId val="1643375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356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6435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33753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projected</c:v>
                </c:pt>
              </c:strCache>
            </c:strRef>
          </c:cat>
          <c:val>
            <c:numRef>
              <c:f>'Historical Oil Production'!$B$5:$B$34</c:f>
              <c:numCache>
                <c:formatCode>#,##0</c:formatCode>
                <c:ptCount val="30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3946050.1312248199</c:v>
                </c:pt>
                <c:pt idx="27">
                  <c:v>3997112.9639655724</c:v>
                </c:pt>
                <c:pt idx="28">
                  <c:v>3873299.106998716</c:v>
                </c:pt>
                <c:pt idx="29">
                  <c:v>3957573.5730582634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067520"/>
        <c:axId val="153069056"/>
      </c:barChart>
      <c:catAx>
        <c:axId val="153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06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06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06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Production'!$A$5:$A$34</c:f>
              <c:strCache>
                <c:ptCount val="30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Projected</c:v>
                </c:pt>
              </c:strCache>
            </c:strRef>
          </c:cat>
          <c:val>
            <c:numRef>
              <c:f>'Historical Gas Production'!$B$5:$B$34</c:f>
              <c:numCache>
                <c:formatCode>#,##0</c:formatCode>
                <c:ptCount val="30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46392654.83476501</c:v>
                </c:pt>
                <c:pt idx="27">
                  <c:v>38136124.919201456</c:v>
                </c:pt>
                <c:pt idx="28">
                  <c:v>39947637.993976086</c:v>
                </c:pt>
                <c:pt idx="29">
                  <c:v>40077426.814336799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799680"/>
        <c:axId val="153805568"/>
      </c:barChart>
      <c:catAx>
        <c:axId val="15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0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0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799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22096006.850000001</c:v>
                </c:pt>
                <c:pt idx="1">
                  <c:v>25076527.390000001</c:v>
                </c:pt>
                <c:pt idx="2">
                  <c:v>22832276.239999998</c:v>
                </c:pt>
                <c:pt idx="3">
                  <c:v>25639182.469999999</c:v>
                </c:pt>
                <c:pt idx="4">
                  <c:v>22605436.329999998</c:v>
                </c:pt>
                <c:pt idx="5">
                  <c:v>25369851.789999999</c:v>
                </c:pt>
                <c:pt idx="6">
                  <c:v>33509648.68</c:v>
                </c:pt>
                <c:pt idx="7">
                  <c:v>34111245.530000001</c:v>
                </c:pt>
                <c:pt idx="8">
                  <c:v>33650228.350000001</c:v>
                </c:pt>
                <c:pt idx="9">
                  <c:v>30185621.710000001</c:v>
                </c:pt>
                <c:pt idx="10">
                  <c:v>31693520.559999999</c:v>
                </c:pt>
                <c:pt idx="11">
                  <c:v>31640673.32</c:v>
                </c:pt>
                <c:pt idx="12">
                  <c:v>28279642.66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11724090.470000001</c:v>
                </c:pt>
                <c:pt idx="1">
                  <c:v>11368398.560000001</c:v>
                </c:pt>
                <c:pt idx="2">
                  <c:v>10256662.359999999</c:v>
                </c:pt>
                <c:pt idx="3">
                  <c:v>14885182.01</c:v>
                </c:pt>
                <c:pt idx="4">
                  <c:v>15362930.189999999</c:v>
                </c:pt>
                <c:pt idx="5">
                  <c:v>13381115.779999999</c:v>
                </c:pt>
                <c:pt idx="6">
                  <c:v>14724709.65</c:v>
                </c:pt>
                <c:pt idx="7">
                  <c:v>15341312.68</c:v>
                </c:pt>
                <c:pt idx="8">
                  <c:v>14668411.68</c:v>
                </c:pt>
                <c:pt idx="9">
                  <c:v>14640670.460000001</c:v>
                </c:pt>
                <c:pt idx="10">
                  <c:v>15233762.039999999</c:v>
                </c:pt>
                <c:pt idx="11">
                  <c:v>16578738.220000001</c:v>
                </c:pt>
                <c:pt idx="12">
                  <c:v>10513378.310000001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2173582.4900000002</c:v>
                </c:pt>
                <c:pt idx="1">
                  <c:v>2826046.7</c:v>
                </c:pt>
                <c:pt idx="2">
                  <c:v>1992140.45</c:v>
                </c:pt>
                <c:pt idx="3">
                  <c:v>2376308.56</c:v>
                </c:pt>
                <c:pt idx="4">
                  <c:v>2430586.4300000002</c:v>
                </c:pt>
                <c:pt idx="5">
                  <c:v>2238769.87</c:v>
                </c:pt>
                <c:pt idx="6">
                  <c:v>2487192.66</c:v>
                </c:pt>
                <c:pt idx="7">
                  <c:v>3621249.44</c:v>
                </c:pt>
                <c:pt idx="8">
                  <c:v>2007915.17</c:v>
                </c:pt>
                <c:pt idx="9">
                  <c:v>3015746.73</c:v>
                </c:pt>
                <c:pt idx="10">
                  <c:v>3072521.39</c:v>
                </c:pt>
                <c:pt idx="11">
                  <c:v>3196436.65</c:v>
                </c:pt>
                <c:pt idx="12">
                  <c:v>2594751.83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882944"/>
        <c:axId val="152290432"/>
      </c:barChart>
      <c:dateAx>
        <c:axId val="13088294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29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22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882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10950322.789999999</c:v>
                </c:pt>
                <c:pt idx="1">
                  <c:v>9555256.9900000002</c:v>
                </c:pt>
                <c:pt idx="2">
                  <c:v>13763529.26</c:v>
                </c:pt>
                <c:pt idx="3">
                  <c:v>13814853.210000001</c:v>
                </c:pt>
                <c:pt idx="4">
                  <c:v>17022643.98</c:v>
                </c:pt>
                <c:pt idx="5">
                  <c:v>19137995.100000001</c:v>
                </c:pt>
                <c:pt idx="6">
                  <c:v>18314095.850000001</c:v>
                </c:pt>
                <c:pt idx="7">
                  <c:v>20609806.260000002</c:v>
                </c:pt>
                <c:pt idx="8">
                  <c:v>20831961.649999999</c:v>
                </c:pt>
                <c:pt idx="9">
                  <c:v>23664222.329999998</c:v>
                </c:pt>
                <c:pt idx="10">
                  <c:v>20822065.800000001</c:v>
                </c:pt>
                <c:pt idx="11">
                  <c:v>22198419.59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20858294.829999998</c:v>
                </c:pt>
                <c:pt idx="1">
                  <c:v>20659172.359999999</c:v>
                </c:pt>
                <c:pt idx="2">
                  <c:v>22324406.199999999</c:v>
                </c:pt>
                <c:pt idx="3">
                  <c:v>22378000.789999999</c:v>
                </c:pt>
                <c:pt idx="4">
                  <c:v>21731300.219999999</c:v>
                </c:pt>
                <c:pt idx="5">
                  <c:v>21420055.710000001</c:v>
                </c:pt>
                <c:pt idx="6">
                  <c:v>22354816.940000001</c:v>
                </c:pt>
                <c:pt idx="7">
                  <c:v>23185525.559999999</c:v>
                </c:pt>
                <c:pt idx="8">
                  <c:v>22096006.850000001</c:v>
                </c:pt>
                <c:pt idx="9">
                  <c:v>25076527.390000001</c:v>
                </c:pt>
                <c:pt idx="10">
                  <c:v>22832276.239999998</c:v>
                </c:pt>
                <c:pt idx="11">
                  <c:v>25639182.469999999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22605436.329999998</c:v>
                </c:pt>
                <c:pt idx="1">
                  <c:v>25369851.789999999</c:v>
                </c:pt>
                <c:pt idx="2">
                  <c:v>33509648.68</c:v>
                </c:pt>
                <c:pt idx="3">
                  <c:v>34111245.530000001</c:v>
                </c:pt>
                <c:pt idx="4">
                  <c:v>33650228.350000001</c:v>
                </c:pt>
                <c:pt idx="5">
                  <c:v>30185621.710000001</c:v>
                </c:pt>
                <c:pt idx="6">
                  <c:v>31693520.559999999</c:v>
                </c:pt>
                <c:pt idx="7">
                  <c:v>31640673.32</c:v>
                </c:pt>
                <c:pt idx="8">
                  <c:v>28279642.66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887488"/>
        <c:axId val="153889408"/>
      </c:lineChart>
      <c:catAx>
        <c:axId val="153887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8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88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8874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76917456972251497"/>
          <c:h val="3.9062077748038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335690.20676297799</c:v>
                </c:pt>
                <c:pt idx="1">
                  <c:v>297635.35388396803</c:v>
                </c:pt>
                <c:pt idx="2">
                  <c:v>342987.28140238702</c:v>
                </c:pt>
                <c:pt idx="3">
                  <c:v>340569.296143707</c:v>
                </c:pt>
                <c:pt idx="4">
                  <c:v>346303.84012095199</c:v>
                </c:pt>
                <c:pt idx="5">
                  <c:v>337819.67820221401</c:v>
                </c:pt>
                <c:pt idx="6">
                  <c:v>337422.96648932103</c:v>
                </c:pt>
                <c:pt idx="7">
                  <c:v>336789.01490261703</c:v>
                </c:pt>
                <c:pt idx="8">
                  <c:v>348935.36683169502</c:v>
                </c:pt>
                <c:pt idx="9">
                  <c:v>367890.818656791</c:v>
                </c:pt>
                <c:pt idx="10">
                  <c:v>320276.60781156801</c:v>
                </c:pt>
                <c:pt idx="11">
                  <c:v>379669.91064873303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305922.123678656</c:v>
                </c:pt>
                <c:pt idx="1">
                  <c:v>305028.38188868301</c:v>
                </c:pt>
                <c:pt idx="2">
                  <c:v>325053.62296040298</c:v>
                </c:pt>
                <c:pt idx="3">
                  <c:v>328335.32251508202</c:v>
                </c:pt>
                <c:pt idx="4">
                  <c:v>326859.630495577</c:v>
                </c:pt>
                <c:pt idx="5">
                  <c:v>314929.19708644599</c:v>
                </c:pt>
                <c:pt idx="6">
                  <c:v>328198.03805531497</c:v>
                </c:pt>
                <c:pt idx="7">
                  <c:v>367403.93771002197</c:v>
                </c:pt>
                <c:pt idx="8">
                  <c:v>326897.16539278399</c:v>
                </c:pt>
                <c:pt idx="9">
                  <c:v>345930.05228342698</c:v>
                </c:pt>
                <c:pt idx="10">
                  <c:v>308099.27555378899</c:v>
                </c:pt>
                <c:pt idx="11">
                  <c:v>324201.74261468399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Table'!$B$89:$B$97</c:f>
              <c:numCache>
                <c:formatCode>_(* #,##0.0000_);_(* \(#,##0.0000\);_(* "-"??_);_(@_)</c:formatCode>
                <c:ptCount val="9"/>
                <c:pt idx="0">
                  <c:v>273304.20596108498</c:v>
                </c:pt>
                <c:pt idx="1">
                  <c:v>306258.70287192898</c:v>
                </c:pt>
                <c:pt idx="2">
                  <c:v>335554.13968589797</c:v>
                </c:pt>
                <c:pt idx="3">
                  <c:v>317150.93732382002</c:v>
                </c:pt>
                <c:pt idx="4">
                  <c:v>329628.52431858599</c:v>
                </c:pt>
                <c:pt idx="5">
                  <c:v>310672.385227377</c:v>
                </c:pt>
                <c:pt idx="6">
                  <c:v>315976.03964553098</c:v>
                </c:pt>
                <c:pt idx="7">
                  <c:v>368613.50950911699</c:v>
                </c:pt>
                <c:pt idx="8">
                  <c:v>304803.84410991799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20672"/>
        <c:axId val="155039232"/>
      </c:lineChart>
      <c:catAx>
        <c:axId val="155020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03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03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0206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06944"/>
        <c:axId val="153508864"/>
      </c:lineChart>
      <c:catAx>
        <c:axId val="153506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50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50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50694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659641728134881"/>
          <c:y val="0.95486600846262337"/>
          <c:w val="0.5365141369973637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Month'!$N$130:$Y$130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Month'!$N$131:$Y$131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Month'!$N$132:$Y$132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Month'!$N$133:$Y$133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Month'!$N$134:$Y$134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Month'!$N$135:$Y$135</c:f>
              <c:numCache>
                <c:formatCode>General</c:formatCode>
                <c:ptCount val="12"/>
                <c:pt idx="0">
                  <c:v>19244121.289999999</c:v>
                </c:pt>
                <c:pt idx="1">
                  <c:v>14658255.65</c:v>
                </c:pt>
                <c:pt idx="2">
                  <c:v>13609137.57</c:v>
                </c:pt>
                <c:pt idx="3">
                  <c:v>12046719.1</c:v>
                </c:pt>
                <c:pt idx="4">
                  <c:v>12981395.810000001</c:v>
                </c:pt>
                <c:pt idx="5">
                  <c:v>12238817.960000001</c:v>
                </c:pt>
                <c:pt idx="6">
                  <c:v>11669012.57</c:v>
                </c:pt>
                <c:pt idx="7">
                  <c:v>10527809.890000001</c:v>
                </c:pt>
                <c:pt idx="8">
                  <c:v>8605415.9100000001</c:v>
                </c:pt>
                <c:pt idx="9">
                  <c:v>12256640.99</c:v>
                </c:pt>
                <c:pt idx="10">
                  <c:v>11541438.619999999</c:v>
                </c:pt>
                <c:pt idx="11">
                  <c:v>15124600.24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Month'!$M$136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Month'!$N$136:$Y$136</c:f>
              <c:numCache>
                <c:formatCode>General</c:formatCode>
                <c:ptCount val="12"/>
                <c:pt idx="0">
                  <c:v>17239462.640000001</c:v>
                </c:pt>
                <c:pt idx="1">
                  <c:v>14304141.720000001</c:v>
                </c:pt>
                <c:pt idx="2">
                  <c:v>11579879.289999999</c:v>
                </c:pt>
                <c:pt idx="3">
                  <c:v>12140645.310000001</c:v>
                </c:pt>
                <c:pt idx="4">
                  <c:v>12890509.390000001</c:v>
                </c:pt>
                <c:pt idx="5">
                  <c:v>14719159.199999999</c:v>
                </c:pt>
                <c:pt idx="6">
                  <c:v>16011480.68</c:v>
                </c:pt>
                <c:pt idx="7">
                  <c:v>14903749.9</c:v>
                </c:pt>
                <c:pt idx="8">
                  <c:v>11724090.470000001</c:v>
                </c:pt>
                <c:pt idx="9">
                  <c:v>11368398.560000001</c:v>
                </c:pt>
                <c:pt idx="10">
                  <c:v>10256662.359999999</c:v>
                </c:pt>
                <c:pt idx="11">
                  <c:v>14885182.01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Month'!$N$129:$Y$129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Month'!$N$137:$Y$137</c:f>
              <c:numCache>
                <c:formatCode>General</c:formatCode>
                <c:ptCount val="12"/>
                <c:pt idx="0">
                  <c:v>15362930.189999999</c:v>
                </c:pt>
                <c:pt idx="1">
                  <c:v>13381115.779999999</c:v>
                </c:pt>
                <c:pt idx="2">
                  <c:v>14724709.65</c:v>
                </c:pt>
                <c:pt idx="3">
                  <c:v>15341312.68</c:v>
                </c:pt>
                <c:pt idx="4">
                  <c:v>14668411.68</c:v>
                </c:pt>
                <c:pt idx="5">
                  <c:v>14640670.460000001</c:v>
                </c:pt>
                <c:pt idx="6">
                  <c:v>15233762.039999999</c:v>
                </c:pt>
                <c:pt idx="7">
                  <c:v>16578738.220000001</c:v>
                </c:pt>
                <c:pt idx="8">
                  <c:v>10513378.310000001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49728"/>
        <c:axId val="163851648"/>
      </c:lineChart>
      <c:catAx>
        <c:axId val="163849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85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85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8497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Month'!$M$142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Month'!$N$142:$Y$142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Month'!$N$143:$Y$143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Month'!$M$144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Month'!$N$144:$Y$144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Month'!$M$145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Month'!$N$145:$Y$145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Month'!$N$146:$Y$146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Month'!$N$147:$Y$147</c:f>
              <c:numCache>
                <c:formatCode>General</c:formatCode>
                <c:ptCount val="12"/>
                <c:pt idx="0">
                  <c:v>3426258.6580056502</c:v>
                </c:pt>
                <c:pt idx="1">
                  <c:v>3563563.7983800499</c:v>
                </c:pt>
                <c:pt idx="2">
                  <c:v>3511578.54444928</c:v>
                </c:pt>
                <c:pt idx="3">
                  <c:v>3484200.4938692902</c:v>
                </c:pt>
                <c:pt idx="4">
                  <c:v>3753229.2499131002</c:v>
                </c:pt>
                <c:pt idx="5">
                  <c:v>3327678.70894968</c:v>
                </c:pt>
                <c:pt idx="6">
                  <c:v>4332035.0437927404</c:v>
                </c:pt>
                <c:pt idx="7">
                  <c:v>3390212.9187746099</c:v>
                </c:pt>
                <c:pt idx="8">
                  <c:v>3094048.37425528</c:v>
                </c:pt>
                <c:pt idx="9">
                  <c:v>3252455.7002732898</c:v>
                </c:pt>
                <c:pt idx="10">
                  <c:v>3030937.8580480702</c:v>
                </c:pt>
                <c:pt idx="11">
                  <c:v>3224516.8298294502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Month'!$M$148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Month'!$N$148:$Y$148</c:f>
              <c:numCache>
                <c:formatCode>General</c:formatCode>
                <c:ptCount val="12"/>
                <c:pt idx="0">
                  <c:v>3098016.7633811599</c:v>
                </c:pt>
                <c:pt idx="1">
                  <c:v>2684735.5631207</c:v>
                </c:pt>
                <c:pt idx="2">
                  <c:v>2586520.8439664901</c:v>
                </c:pt>
                <c:pt idx="3">
                  <c:v>3119146.52007651</c:v>
                </c:pt>
                <c:pt idx="4">
                  <c:v>3107919.6997280298</c:v>
                </c:pt>
                <c:pt idx="5">
                  <c:v>3215578.80395512</c:v>
                </c:pt>
                <c:pt idx="6">
                  <c:v>3606809.12559711</c:v>
                </c:pt>
                <c:pt idx="7">
                  <c:v>3548478.3784590601</c:v>
                </c:pt>
                <c:pt idx="8">
                  <c:v>3051607.80966888</c:v>
                </c:pt>
                <c:pt idx="9">
                  <c:v>3111615.8890208299</c:v>
                </c:pt>
                <c:pt idx="10">
                  <c:v>2882758.2350856499</c:v>
                </c:pt>
                <c:pt idx="11">
                  <c:v>3421951.7112452402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Month'!$N$141:$Y$141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Month'!$N$149:$Y$149</c:f>
              <c:numCache>
                <c:formatCode>General</c:formatCode>
                <c:ptCount val="12"/>
                <c:pt idx="0">
                  <c:v>3375562.12183112</c:v>
                </c:pt>
                <c:pt idx="1">
                  <c:v>3160531.0563695501</c:v>
                </c:pt>
                <c:pt idx="2">
                  <c:v>3671020.83992921</c:v>
                </c:pt>
                <c:pt idx="3">
                  <c:v>3570094.2529247398</c:v>
                </c:pt>
                <c:pt idx="4">
                  <c:v>3349170.4186421102</c:v>
                </c:pt>
                <c:pt idx="5">
                  <c:v>3198038.1552025802</c:v>
                </c:pt>
                <c:pt idx="6">
                  <c:v>3422480.74720369</c:v>
                </c:pt>
                <c:pt idx="7">
                  <c:v>3941256.0509752398</c:v>
                </c:pt>
                <c:pt idx="8">
                  <c:v>2655619.9054052699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49280"/>
        <c:axId val="164051200"/>
      </c:lineChart>
      <c:catAx>
        <c:axId val="164049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5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405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40492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7030A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December 2011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January 3, 2012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December 14, 2011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rgb="FF7030A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December 31, 2011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December 31, 2011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7030A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December 2011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7030A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December 2011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7030A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December 2011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December 2011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December 2011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January 3, 2012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December 2011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7030A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December 2011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109</xdr:row>
      <xdr:rowOff>0</xdr:rowOff>
    </xdr:from>
    <xdr:to>
      <xdr:col>14</xdr:col>
      <xdr:colOff>238125</xdr:colOff>
      <xdr:row>110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15</xdr:col>
      <xdr:colOff>238125</xdr:colOff>
      <xdr:row>110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109</xdr:row>
      <xdr:rowOff>0</xdr:rowOff>
    </xdr:from>
    <xdr:to>
      <xdr:col>17</xdr:col>
      <xdr:colOff>238125</xdr:colOff>
      <xdr:row>110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109</xdr:row>
      <xdr:rowOff>0</xdr:rowOff>
    </xdr:from>
    <xdr:to>
      <xdr:col>18</xdr:col>
      <xdr:colOff>238125</xdr:colOff>
      <xdr:row>110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109</xdr:row>
      <xdr:rowOff>0</xdr:rowOff>
    </xdr:from>
    <xdr:to>
      <xdr:col>19</xdr:col>
      <xdr:colOff>238125</xdr:colOff>
      <xdr:row>110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109</xdr:row>
      <xdr:rowOff>0</xdr:rowOff>
    </xdr:from>
    <xdr:to>
      <xdr:col>20</xdr:col>
      <xdr:colOff>238125</xdr:colOff>
      <xdr:row>110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109</xdr:row>
      <xdr:rowOff>0</xdr:rowOff>
    </xdr:from>
    <xdr:to>
      <xdr:col>21</xdr:col>
      <xdr:colOff>238125</xdr:colOff>
      <xdr:row>110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109</xdr:row>
      <xdr:rowOff>0</xdr:rowOff>
    </xdr:from>
    <xdr:to>
      <xdr:col>22</xdr:col>
      <xdr:colOff>238125</xdr:colOff>
      <xdr:row>110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115</xdr:row>
          <xdr:rowOff>0</xdr:rowOff>
        </xdr:from>
        <xdr:to>
          <xdr:col>5</xdr:col>
          <xdr:colOff>228600</xdr:colOff>
          <xdr:row>116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115</xdr:row>
          <xdr:rowOff>0</xdr:rowOff>
        </xdr:from>
        <xdr:to>
          <xdr:col>5</xdr:col>
          <xdr:colOff>228600</xdr:colOff>
          <xdr:row>116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G48"/>
  <sheetViews>
    <sheetView workbookViewId="0">
      <pane ySplit="3" topLeftCell="A12" activePane="bottomLeft" state="frozen"/>
      <selection pane="bottomLeft" activeCell="A43" sqref="A43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156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59" t="s">
        <v>157</v>
      </c>
      <c r="B36" s="65">
        <v>13266529</v>
      </c>
      <c r="C36" s="65">
        <v>303522304</v>
      </c>
      <c r="D36" s="65">
        <v>9029529.5099999998</v>
      </c>
      <c r="E36" s="65">
        <v>1541864</v>
      </c>
      <c r="F36" s="65">
        <f>SUM(B36:E36)</f>
        <v>327360226.50999999</v>
      </c>
      <c r="G36" s="65">
        <f>F36/3</f>
        <v>109120075.50333333</v>
      </c>
    </row>
    <row r="37" spans="1:7" x14ac:dyDescent="0.2">
      <c r="A37" s="59"/>
      <c r="B37" s="65"/>
      <c r="C37" s="65"/>
      <c r="D37" s="65"/>
      <c r="E37" s="65"/>
      <c r="F37" s="65"/>
      <c r="G37" s="65"/>
    </row>
    <row r="38" spans="1:7" x14ac:dyDescent="0.2">
      <c r="A38" s="59"/>
      <c r="B38" s="65">
        <f>SUM(B5:B37)</f>
        <v>1446204502.27</v>
      </c>
      <c r="C38" s="65">
        <f>SUM(C5:C37)</f>
        <v>11513190876.515999</v>
      </c>
      <c r="D38" s="65">
        <f>SUM(D5:D37)</f>
        <v>598872486.91999996</v>
      </c>
      <c r="E38" s="65">
        <f>SUM(E5:E37)</f>
        <v>172478903.02000001</v>
      </c>
      <c r="F38" s="65">
        <f>SUM(F5:F37)</f>
        <v>13730746768.726002</v>
      </c>
      <c r="G38" s="65"/>
    </row>
    <row r="40" spans="1:7" x14ac:dyDescent="0.2">
      <c r="A40" s="61" t="s">
        <v>92</v>
      </c>
      <c r="B40" s="43">
        <f>B38/F38</f>
        <v>0.10532599039434365</v>
      </c>
      <c r="C40" s="43">
        <f>C38/F38</f>
        <v>0.83849706577789018</v>
      </c>
      <c r="D40" s="43">
        <f>D38/F38</f>
        <v>4.3615434543154565E-2</v>
      </c>
      <c r="E40" s="43">
        <f>E38/F38</f>
        <v>1.2561509284611427E-2</v>
      </c>
      <c r="F40" s="94"/>
    </row>
    <row r="41" spans="1:7" x14ac:dyDescent="0.2">
      <c r="A41" s="61"/>
      <c r="B41" s="43"/>
      <c r="C41" s="43"/>
      <c r="D41" s="43"/>
      <c r="E41" s="43"/>
    </row>
    <row r="42" spans="1:7" x14ac:dyDescent="0.2">
      <c r="A42" s="99" t="s">
        <v>159</v>
      </c>
      <c r="B42" s="65"/>
      <c r="C42" s="65"/>
      <c r="D42" s="65"/>
      <c r="E42" s="65"/>
      <c r="F42" s="65"/>
      <c r="G42" s="60"/>
    </row>
    <row r="43" spans="1:7" x14ac:dyDescent="0.2">
      <c r="A43" s="5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7"/>
      <c r="F44" s="65"/>
    </row>
    <row r="45" spans="1:7" x14ac:dyDescent="0.2">
      <c r="A45" s="59"/>
      <c r="B45" s="65"/>
      <c r="C45" s="65"/>
      <c r="D45" s="65"/>
      <c r="E45" s="65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6"/>
      <c r="C47" s="66"/>
      <c r="D47" s="66"/>
      <c r="E47" s="66"/>
      <c r="F47" s="66"/>
    </row>
    <row r="48" spans="1:7" x14ac:dyDescent="0.2">
      <c r="B48" s="66"/>
      <c r="C48" s="66"/>
      <c r="D48" s="66"/>
      <c r="E48" s="66"/>
      <c r="F48" s="66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Statements&amp;C2&amp;R&amp;"Arial,Italic"As of December 2011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FFFF00"/>
    <pageSetUpPr fitToPage="1"/>
  </sheetPr>
  <dimension ref="A1:U99"/>
  <sheetViews>
    <sheetView topLeftCell="A83" workbookViewId="0">
      <selection activeCell="C112" sqref="C112"/>
    </sheetView>
  </sheetViews>
  <sheetFormatPr defaultRowHeight="12.75" x14ac:dyDescent="0.2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 x14ac:dyDescent="0.25">
      <c r="A1" s="68" t="s">
        <v>132</v>
      </c>
    </row>
    <row r="3" spans="1:2" ht="13.5" customHeight="1" x14ac:dyDescent="0.2">
      <c r="A3" s="76" t="s">
        <v>144</v>
      </c>
      <c r="B3" s="71" t="s">
        <v>145</v>
      </c>
    </row>
    <row r="4" spans="1:2" ht="13.5" customHeight="1" x14ac:dyDescent="0.2">
      <c r="A4" s="1">
        <v>37987</v>
      </c>
      <c r="B4" s="69">
        <v>970647</v>
      </c>
    </row>
    <row r="5" spans="1:2" ht="13.5" customHeight="1" x14ac:dyDescent="0.2">
      <c r="A5" s="1">
        <v>38018</v>
      </c>
      <c r="B5" s="69">
        <v>970566</v>
      </c>
    </row>
    <row r="6" spans="1:2" ht="13.5" customHeight="1" x14ac:dyDescent="0.2">
      <c r="A6" s="1">
        <v>38047</v>
      </c>
      <c r="B6" s="69">
        <v>973551</v>
      </c>
    </row>
    <row r="7" spans="1:2" ht="13.5" customHeight="1" x14ac:dyDescent="0.2">
      <c r="A7" s="1">
        <v>38078</v>
      </c>
      <c r="B7" s="69">
        <v>967958</v>
      </c>
    </row>
    <row r="8" spans="1:2" ht="13.5" customHeight="1" x14ac:dyDescent="0.2">
      <c r="A8" s="1">
        <v>38108</v>
      </c>
      <c r="B8" s="69">
        <v>974311</v>
      </c>
    </row>
    <row r="9" spans="1:2" ht="13.5" customHeight="1" x14ac:dyDescent="0.2">
      <c r="A9" s="1">
        <v>38139</v>
      </c>
      <c r="B9" s="69">
        <v>978972</v>
      </c>
    </row>
    <row r="10" spans="1:2" ht="13.5" customHeight="1" x14ac:dyDescent="0.2">
      <c r="A10" s="1">
        <v>38169</v>
      </c>
      <c r="B10" s="69">
        <v>977175</v>
      </c>
    </row>
    <row r="11" spans="1:2" ht="13.5" customHeight="1" x14ac:dyDescent="0.2">
      <c r="A11" s="1">
        <v>38200</v>
      </c>
      <c r="B11" s="69">
        <v>979727</v>
      </c>
    </row>
    <row r="12" spans="1:2" ht="13.5" customHeight="1" x14ac:dyDescent="0.2">
      <c r="A12" s="1">
        <v>38231</v>
      </c>
      <c r="B12" s="69">
        <v>981595</v>
      </c>
    </row>
    <row r="13" spans="1:2" ht="13.5" customHeight="1" x14ac:dyDescent="0.2">
      <c r="A13" s="1">
        <v>38261</v>
      </c>
      <c r="B13" s="69">
        <v>981936</v>
      </c>
    </row>
    <row r="14" spans="1:2" ht="13.5" customHeight="1" x14ac:dyDescent="0.2">
      <c r="A14" s="1">
        <v>38292</v>
      </c>
      <c r="B14" s="69">
        <v>983547</v>
      </c>
    </row>
    <row r="15" spans="1:2" ht="13.5" customHeight="1" x14ac:dyDescent="0.2">
      <c r="A15" s="1">
        <v>38322</v>
      </c>
      <c r="B15" s="69">
        <v>982793</v>
      </c>
    </row>
    <row r="16" spans="1:2" ht="13.5" customHeight="1" x14ac:dyDescent="0.2">
      <c r="A16" s="1">
        <v>38353</v>
      </c>
      <c r="B16" s="69">
        <v>977687</v>
      </c>
    </row>
    <row r="17" spans="1:21" ht="13.5" customHeight="1" x14ac:dyDescent="0.2">
      <c r="A17" s="1">
        <v>38384</v>
      </c>
      <c r="B17" s="69">
        <v>987060</v>
      </c>
    </row>
    <row r="18" spans="1:21" ht="13.5" customHeight="1" x14ac:dyDescent="0.2">
      <c r="A18" s="1">
        <v>38412</v>
      </c>
      <c r="B18" s="69">
        <v>989296</v>
      </c>
    </row>
    <row r="19" spans="1:21" ht="13.5" customHeight="1" x14ac:dyDescent="0.2">
      <c r="A19" s="1">
        <v>38443</v>
      </c>
      <c r="B19" s="69">
        <v>985526</v>
      </c>
    </row>
    <row r="20" spans="1:21" ht="13.5" customHeight="1" x14ac:dyDescent="0.2">
      <c r="A20" s="1">
        <v>38473</v>
      </c>
      <c r="B20" s="69">
        <v>986287</v>
      </c>
    </row>
    <row r="21" spans="1:21" ht="13.5" customHeight="1" x14ac:dyDescent="0.2">
      <c r="A21" s="1">
        <v>38504</v>
      </c>
      <c r="B21" s="69">
        <v>984084</v>
      </c>
    </row>
    <row r="22" spans="1:21" ht="13.5" customHeight="1" x14ac:dyDescent="0.2">
      <c r="A22" s="1">
        <v>38534</v>
      </c>
      <c r="B22" s="69">
        <v>991395</v>
      </c>
    </row>
    <row r="23" spans="1:21" ht="13.5" customHeight="1" x14ac:dyDescent="0.2">
      <c r="A23" s="1">
        <v>38565</v>
      </c>
      <c r="B23" s="69">
        <v>993569</v>
      </c>
    </row>
    <row r="24" spans="1:21" ht="13.5" customHeight="1" x14ac:dyDescent="0.2">
      <c r="A24" s="1">
        <v>38596</v>
      </c>
      <c r="B24" s="69">
        <v>999285</v>
      </c>
    </row>
    <row r="25" spans="1:21" ht="13.5" customHeight="1" x14ac:dyDescent="0.2">
      <c r="A25" s="1">
        <v>38626</v>
      </c>
      <c r="B25" s="69">
        <v>1001031</v>
      </c>
    </row>
    <row r="26" spans="1:21" ht="13.5" customHeight="1" x14ac:dyDescent="0.2">
      <c r="A26" s="1">
        <v>38657</v>
      </c>
      <c r="B26" s="69">
        <v>999714</v>
      </c>
    </row>
    <row r="27" spans="1:21" ht="13.5" customHeight="1" x14ac:dyDescent="0.2">
      <c r="A27" s="1">
        <v>38687</v>
      </c>
      <c r="B27" s="69">
        <v>1000881</v>
      </c>
    </row>
    <row r="28" spans="1:21" ht="12.75" customHeight="1" x14ac:dyDescent="0.2">
      <c r="A28" s="1">
        <v>38718</v>
      </c>
      <c r="B28" s="69">
        <v>997605</v>
      </c>
    </row>
    <row r="29" spans="1:21" x14ac:dyDescent="0.2">
      <c r="A29" s="1">
        <v>38749</v>
      </c>
      <c r="B29" s="69">
        <v>1012059</v>
      </c>
    </row>
    <row r="30" spans="1:21" x14ac:dyDescent="0.2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R38" s="98">
        <v>841468</v>
      </c>
      <c r="S38" s="98">
        <v>842874</v>
      </c>
      <c r="T38" s="98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</row>
    <row r="40" spans="1:21" x14ac:dyDescent="0.2">
      <c r="A40" s="1">
        <v>39083</v>
      </c>
      <c r="B40" s="69">
        <v>1028925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  <row r="88" spans="1:2" x14ac:dyDescent="0.2">
      <c r="A88" s="1">
        <v>40544</v>
      </c>
      <c r="B88" s="92">
        <v>832686</v>
      </c>
    </row>
    <row r="89" spans="1:2" x14ac:dyDescent="0.2">
      <c r="A89" s="1">
        <v>40575</v>
      </c>
      <c r="B89" s="92">
        <v>830312</v>
      </c>
    </row>
    <row r="90" spans="1:2" x14ac:dyDescent="0.2">
      <c r="A90" s="1">
        <v>40603</v>
      </c>
      <c r="B90" s="92">
        <v>841244</v>
      </c>
    </row>
    <row r="91" spans="1:2" x14ac:dyDescent="0.2">
      <c r="A91" s="1">
        <v>40634</v>
      </c>
      <c r="B91" s="92">
        <v>835606</v>
      </c>
    </row>
    <row r="92" spans="1:2" x14ac:dyDescent="0.2">
      <c r="A92" s="1">
        <v>40664</v>
      </c>
      <c r="B92" s="92">
        <v>838805</v>
      </c>
    </row>
    <row r="93" spans="1:2" x14ac:dyDescent="0.2">
      <c r="A93" s="1">
        <v>40695</v>
      </c>
      <c r="B93" s="92">
        <v>837030</v>
      </c>
    </row>
    <row r="94" spans="1:2" x14ac:dyDescent="0.2">
      <c r="A94" s="1">
        <v>40725</v>
      </c>
      <c r="B94" s="98">
        <v>840695</v>
      </c>
    </row>
    <row r="95" spans="1:2" x14ac:dyDescent="0.2">
      <c r="A95" s="1">
        <v>40756</v>
      </c>
      <c r="B95" s="98">
        <v>827487</v>
      </c>
    </row>
    <row r="96" spans="1:2" x14ac:dyDescent="0.2">
      <c r="A96" s="1">
        <v>40787</v>
      </c>
      <c r="B96" s="98">
        <v>838284</v>
      </c>
    </row>
    <row r="97" spans="1:2" x14ac:dyDescent="0.2">
      <c r="A97" s="1">
        <v>40817</v>
      </c>
      <c r="B97" s="98">
        <v>841468</v>
      </c>
    </row>
    <row r="98" spans="1:2" x14ac:dyDescent="0.2">
      <c r="A98" s="1">
        <v>40848</v>
      </c>
      <c r="B98" s="98">
        <v>842874</v>
      </c>
    </row>
    <row r="99" spans="1:2" x14ac:dyDescent="0.2">
      <c r="A99" s="1">
        <v>40878</v>
      </c>
      <c r="B99" s="98">
        <v>850934</v>
      </c>
    </row>
  </sheetData>
  <phoneticPr fontId="8" type="noConversion"/>
  <pageMargins left="0.75" right="0.26" top="0.75" bottom="0.75" header="0.5" footer="0.5"/>
  <pageSetup scale="54" orientation="portrait" horizontalDpi="1200" verticalDpi="1200" r:id="rId1"/>
  <headerFooter alignWithMargins="0">
    <oddFooter>&amp;C22&amp;R&amp;"Arial,Italic"As of December 31, 2011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rgb="FFFFFF00"/>
    <pageSetUpPr fitToPage="1"/>
  </sheetPr>
  <dimension ref="A1:B16"/>
  <sheetViews>
    <sheetView tabSelected="1" workbookViewId="0">
      <selection activeCell="D22" sqref="D22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40513</v>
      </c>
      <c r="B4" s="92">
        <v>382530</v>
      </c>
    </row>
    <row r="5" spans="1:2" ht="12.75" customHeight="1" x14ac:dyDescent="0.2">
      <c r="A5" s="1">
        <v>40544</v>
      </c>
      <c r="B5" s="92">
        <v>384839</v>
      </c>
    </row>
    <row r="6" spans="1:2" ht="12.75" customHeight="1" x14ac:dyDescent="0.2">
      <c r="A6" s="1">
        <v>40575</v>
      </c>
      <c r="B6" s="92">
        <v>385221</v>
      </c>
    </row>
    <row r="7" spans="1:2" ht="12.75" customHeight="1" x14ac:dyDescent="0.2">
      <c r="A7" s="1">
        <v>40603</v>
      </c>
      <c r="B7" s="92">
        <v>386613</v>
      </c>
    </row>
    <row r="8" spans="1:2" ht="12.75" customHeight="1" x14ac:dyDescent="0.2">
      <c r="A8" s="1">
        <v>40634</v>
      </c>
      <c r="B8" s="92">
        <v>383160</v>
      </c>
    </row>
    <row r="9" spans="1:2" ht="12.75" customHeight="1" x14ac:dyDescent="0.2">
      <c r="A9" s="1">
        <v>40664</v>
      </c>
      <c r="B9" s="92">
        <v>381538</v>
      </c>
    </row>
    <row r="10" spans="1:2" ht="12.75" customHeight="1" x14ac:dyDescent="0.2">
      <c r="A10" s="1">
        <v>40695</v>
      </c>
      <c r="B10" s="92">
        <v>381360</v>
      </c>
    </row>
    <row r="11" spans="1:2" ht="12.75" customHeight="1" x14ac:dyDescent="0.2">
      <c r="A11" s="1">
        <v>40725</v>
      </c>
      <c r="B11" s="98">
        <v>381156</v>
      </c>
    </row>
    <row r="12" spans="1:2" ht="12.75" customHeight="1" x14ac:dyDescent="0.2">
      <c r="A12" s="1">
        <v>40756</v>
      </c>
      <c r="B12" s="98">
        <v>372779</v>
      </c>
    </row>
    <row r="13" spans="1:2" ht="12.75" customHeight="1" x14ac:dyDescent="0.2">
      <c r="A13" s="1">
        <v>40787</v>
      </c>
      <c r="B13" s="98">
        <v>381254</v>
      </c>
    </row>
    <row r="14" spans="1:2" ht="12.75" customHeight="1" x14ac:dyDescent="0.2">
      <c r="A14" s="1">
        <v>40817</v>
      </c>
      <c r="B14" s="98">
        <v>380799</v>
      </c>
    </row>
    <row r="15" spans="1:2" ht="12.75" customHeight="1" x14ac:dyDescent="0.2">
      <c r="A15" s="1">
        <v>40848</v>
      </c>
      <c r="B15" s="98">
        <v>381773</v>
      </c>
    </row>
    <row r="16" spans="1:2" ht="12.75" customHeight="1" x14ac:dyDescent="0.2">
      <c r="A16" s="1">
        <v>40878</v>
      </c>
      <c r="B16" s="98">
        <v>383054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December 31, 2011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9" tint="-0.249977111117893"/>
    <pageSetUpPr fitToPage="1"/>
  </sheetPr>
  <dimension ref="A1:M132"/>
  <sheetViews>
    <sheetView workbookViewId="0">
      <pane ySplit="18" topLeftCell="A82" activePane="bottomLeft" state="frozen"/>
      <selection pane="bottomLeft" activeCell="G100" sqref="G100:G102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" t="s">
        <v>155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02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02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/>
      <c r="B103" s="51"/>
      <c r="C103" s="52"/>
      <c r="D103" s="12"/>
      <c r="E103" s="26"/>
      <c r="F103" s="50"/>
      <c r="G103" s="52"/>
      <c r="H103" s="53"/>
      <c r="I103" s="6"/>
    </row>
    <row r="104" spans="1:9" x14ac:dyDescent="0.2">
      <c r="A104" s="48" t="s">
        <v>102</v>
      </c>
      <c r="I104" s="23"/>
    </row>
    <row r="105" spans="1:9" x14ac:dyDescent="0.2">
      <c r="A105" s="24" t="s">
        <v>99</v>
      </c>
    </row>
    <row r="106" spans="1:9" x14ac:dyDescent="0.2">
      <c r="A106" s="49" t="s">
        <v>100</v>
      </c>
    </row>
    <row r="107" spans="1:9" x14ac:dyDescent="0.2">
      <c r="A107" s="49" t="s">
        <v>101</v>
      </c>
    </row>
    <row r="108" spans="1:9" x14ac:dyDescent="0.2">
      <c r="A108" s="49" t="s">
        <v>12</v>
      </c>
    </row>
    <row r="111" spans="1:9" x14ac:dyDescent="0.2">
      <c r="A111" s="1"/>
      <c r="B111" s="20"/>
    </row>
    <row r="112" spans="1:9" x14ac:dyDescent="0.2">
      <c r="A112" t="s">
        <v>21</v>
      </c>
    </row>
    <row r="113" spans="1:13" x14ac:dyDescent="0.2">
      <c r="A113" s="14" t="s">
        <v>37</v>
      </c>
      <c r="B113" s="1" t="s">
        <v>135</v>
      </c>
      <c r="C113" s="1" t="s">
        <v>136</v>
      </c>
      <c r="D113" s="1" t="s">
        <v>25</v>
      </c>
      <c r="E113" s="1" t="s">
        <v>26</v>
      </c>
      <c r="F113" s="1" t="s">
        <v>27</v>
      </c>
      <c r="G113" s="1" t="s">
        <v>28</v>
      </c>
      <c r="H113" s="1" t="s">
        <v>29</v>
      </c>
      <c r="I113" s="1" t="s">
        <v>137</v>
      </c>
      <c r="J113" s="1" t="s">
        <v>138</v>
      </c>
      <c r="K113" s="1" t="s">
        <v>139</v>
      </c>
      <c r="L113" s="1" t="s">
        <v>140</v>
      </c>
      <c r="M113" s="1" t="s">
        <v>141</v>
      </c>
    </row>
    <row r="114" spans="1:13" hidden="1" x14ac:dyDescent="0.2">
      <c r="A114" s="25" t="s">
        <v>35</v>
      </c>
      <c r="B114" s="20">
        <v>298.38593672498041</v>
      </c>
      <c r="C114" s="20">
        <v>305.784182083009</v>
      </c>
      <c r="D114" s="20">
        <v>200.44032332505768</v>
      </c>
      <c r="E114" s="20">
        <v>270.15399300908501</v>
      </c>
      <c r="F114" s="20">
        <v>253.26676983202614</v>
      </c>
      <c r="G114" s="20">
        <v>350.42693702777143</v>
      </c>
      <c r="H114" s="20">
        <v>351.46218689622452</v>
      </c>
      <c r="I114" s="20">
        <v>289.13275873569143</v>
      </c>
      <c r="J114" s="20">
        <v>303.59101968180954</v>
      </c>
      <c r="K114" s="20">
        <v>507.72337698658123</v>
      </c>
      <c r="L114" s="20">
        <v>228.60132063879396</v>
      </c>
      <c r="M114" s="20">
        <v>273.72933671227003</v>
      </c>
    </row>
    <row r="115" spans="1:13" x14ac:dyDescent="0.2">
      <c r="A115" s="25" t="s">
        <v>36</v>
      </c>
      <c r="B115" s="20">
        <v>322.19386048011614</v>
      </c>
      <c r="C115" s="22">
        <v>361.76485427815697</v>
      </c>
      <c r="D115" s="22">
        <v>327.08604252089242</v>
      </c>
      <c r="E115" s="22">
        <v>372.33218668908614</v>
      </c>
      <c r="F115" s="22">
        <v>495.47982824498166</v>
      </c>
      <c r="G115" s="22">
        <v>304.08624639416996</v>
      </c>
      <c r="H115" s="22">
        <v>364.46789407112391</v>
      </c>
      <c r="I115" s="22">
        <v>338.03699257865503</v>
      </c>
      <c r="J115" s="22">
        <v>311.43220879588625</v>
      </c>
      <c r="K115" s="22">
        <v>237.37620746530891</v>
      </c>
      <c r="L115" s="22">
        <v>359.71788742392221</v>
      </c>
      <c r="M115" s="20">
        <v>470.83661951398142</v>
      </c>
    </row>
    <row r="116" spans="1:13" x14ac:dyDescent="0.2">
      <c r="A116" s="25" t="s">
        <v>103</v>
      </c>
      <c r="B116" s="6">
        <v>355.06042506448989</v>
      </c>
      <c r="C116" s="6">
        <v>461.62705546984364</v>
      </c>
      <c r="D116" s="6">
        <v>412.22593278479275</v>
      </c>
      <c r="E116" s="6">
        <v>485.71</v>
      </c>
      <c r="F116" s="6">
        <v>358.27</v>
      </c>
      <c r="G116" s="6">
        <f>+I36</f>
        <v>272.64672696419638</v>
      </c>
      <c r="H116" s="23">
        <f>+I37</f>
        <v>323.75531094934018</v>
      </c>
      <c r="I116" s="23">
        <v>363.15</v>
      </c>
      <c r="J116" s="23">
        <v>398.62</v>
      </c>
      <c r="K116" s="23">
        <f>+I40</f>
        <v>421.27080548395196</v>
      </c>
      <c r="L116" s="23">
        <f>+I41</f>
        <v>307.35363293499734</v>
      </c>
      <c r="M116" s="23">
        <f>+I42</f>
        <v>493.14227038593737</v>
      </c>
    </row>
    <row r="117" spans="1:13" x14ac:dyDescent="0.2">
      <c r="A117" s="25" t="s">
        <v>133</v>
      </c>
      <c r="B117" s="6">
        <f>+I43</f>
        <v>537.25699837461354</v>
      </c>
      <c r="C117" s="6">
        <f>+I44</f>
        <v>1035.2310242541382</v>
      </c>
      <c r="D117" s="6">
        <v>428.13</v>
      </c>
      <c r="E117" s="6">
        <v>322.25</v>
      </c>
      <c r="F117" s="6">
        <v>768.47</v>
      </c>
      <c r="G117" s="6">
        <v>495</v>
      </c>
      <c r="H117" s="23">
        <v>296.79000000000002</v>
      </c>
      <c r="I117" s="23">
        <v>268.16000000000003</v>
      </c>
      <c r="J117" s="23">
        <v>627.98</v>
      </c>
      <c r="K117" s="23">
        <v>1121.5899999999999</v>
      </c>
      <c r="L117" s="23">
        <v>387.46</v>
      </c>
      <c r="M117" s="23">
        <v>265.27999999999997</v>
      </c>
    </row>
    <row r="118" spans="1:13" x14ac:dyDescent="0.2">
      <c r="A118" s="25">
        <v>2008</v>
      </c>
      <c r="B118" s="6">
        <v>236.96</v>
      </c>
      <c r="C118" s="6">
        <v>308.18</v>
      </c>
      <c r="D118" s="6">
        <v>230.79</v>
      </c>
      <c r="E118" s="6">
        <v>406.18</v>
      </c>
      <c r="F118" s="6">
        <v>489.35</v>
      </c>
      <c r="G118" s="6">
        <v>3636.81</v>
      </c>
      <c r="H118" s="6">
        <v>7430.16</v>
      </c>
      <c r="I118" s="6">
        <v>12624.07</v>
      </c>
      <c r="J118" s="6">
        <v>0</v>
      </c>
      <c r="K118" s="23">
        <v>1332.71</v>
      </c>
      <c r="L118" s="23">
        <v>421.01</v>
      </c>
      <c r="M118" s="23">
        <v>351.68</v>
      </c>
    </row>
    <row r="119" spans="1:13" x14ac:dyDescent="0.2">
      <c r="A119" s="25">
        <v>2009</v>
      </c>
      <c r="B119" s="6">
        <v>245.04</v>
      </c>
      <c r="C119" s="6">
        <v>374.6940443342117</v>
      </c>
      <c r="D119" s="6">
        <v>505.91</v>
      </c>
      <c r="E119" s="6">
        <v>1018.25</v>
      </c>
      <c r="F119" s="6">
        <v>332.40871570222055</v>
      </c>
      <c r="G119" s="6">
        <v>3018.8089055124378</v>
      </c>
      <c r="H119" s="6">
        <v>609.72652039816865</v>
      </c>
      <c r="I119" s="6">
        <v>2793.64</v>
      </c>
      <c r="J119" s="6">
        <v>635.61</v>
      </c>
      <c r="K119" s="6">
        <v>7559.5</v>
      </c>
      <c r="L119" s="6">
        <v>1920.4167577165697</v>
      </c>
      <c r="M119" s="6">
        <v>1178.2784524285933</v>
      </c>
    </row>
    <row r="120" spans="1:13" x14ac:dyDescent="0.2">
      <c r="A120" s="25">
        <v>2010</v>
      </c>
      <c r="B120" s="6">
        <v>505.54118221696422</v>
      </c>
      <c r="C120" s="6">
        <v>3698.9398682463338</v>
      </c>
      <c r="D120" s="6">
        <v>1877.716089005492</v>
      </c>
      <c r="E120" s="6">
        <v>1327.9653391707</v>
      </c>
      <c r="F120" s="6">
        <v>415.47814431549506</v>
      </c>
      <c r="G120" s="6">
        <v>2580.055063608474</v>
      </c>
      <c r="H120" s="6">
        <v>3329.051951532183</v>
      </c>
      <c r="I120" s="6">
        <v>538.78423755004769</v>
      </c>
      <c r="J120" s="6">
        <v>1147.3080506199669</v>
      </c>
      <c r="K120" s="6">
        <v>871.75506540543381</v>
      </c>
      <c r="L120" s="6">
        <v>2652.4419326027132</v>
      </c>
      <c r="M120" s="6">
        <v>530.59120834509372</v>
      </c>
    </row>
    <row r="121" spans="1:13" x14ac:dyDescent="0.2">
      <c r="A121" s="25">
        <v>2011</v>
      </c>
      <c r="B121" s="6">
        <v>415.45699728948529</v>
      </c>
      <c r="C121" s="6">
        <v>716.25462085308061</v>
      </c>
      <c r="D121" s="6">
        <v>728.63696787537117</v>
      </c>
      <c r="E121" s="6">
        <v>562.04103911126117</v>
      </c>
      <c r="F121" s="6">
        <v>277.5238629691093</v>
      </c>
      <c r="G121" s="6">
        <v>721.21521110238348</v>
      </c>
      <c r="H121" s="6">
        <v>691.85700941003847</v>
      </c>
      <c r="I121" s="6">
        <v>379.11210152281956</v>
      </c>
      <c r="J121" s="6">
        <v>261.06124053359787</v>
      </c>
      <c r="K121" s="6">
        <v>359.11000414473182</v>
      </c>
      <c r="L121" s="6">
        <v>319.53206651758359</v>
      </c>
      <c r="M121" s="6">
        <v>295.00075349203541</v>
      </c>
    </row>
    <row r="122" spans="1:13" x14ac:dyDescent="0.2">
      <c r="A122" s="1"/>
    </row>
    <row r="123" spans="1:13" x14ac:dyDescent="0.2">
      <c r="A123" s="1" t="s">
        <v>20</v>
      </c>
    </row>
    <row r="124" spans="1:13" x14ac:dyDescent="0.2">
      <c r="A124" s="14" t="s">
        <v>37</v>
      </c>
      <c r="B124" s="1" t="s">
        <v>135</v>
      </c>
      <c r="C124" s="1" t="s">
        <v>136</v>
      </c>
      <c r="D124" s="1" t="s">
        <v>25</v>
      </c>
      <c r="E124" s="1" t="s">
        <v>26</v>
      </c>
      <c r="F124" s="1" t="s">
        <v>27</v>
      </c>
      <c r="G124" s="1" t="s">
        <v>28</v>
      </c>
      <c r="H124" s="1" t="s">
        <v>29</v>
      </c>
      <c r="I124" s="1" t="s">
        <v>137</v>
      </c>
      <c r="J124" s="1" t="s">
        <v>138</v>
      </c>
      <c r="K124" s="1" t="s">
        <v>139</v>
      </c>
      <c r="L124" s="1" t="s">
        <v>140</v>
      </c>
      <c r="M124" s="1" t="s">
        <v>141</v>
      </c>
    </row>
    <row r="125" spans="1:13" hidden="1" x14ac:dyDescent="0.2">
      <c r="A125" s="25" t="s">
        <v>35</v>
      </c>
      <c r="B125" s="19">
        <v>1209755.95</v>
      </c>
      <c r="C125" s="19">
        <v>4170405.46</v>
      </c>
      <c r="D125" s="19">
        <v>2773809.65</v>
      </c>
      <c r="E125" s="19">
        <v>686310.01</v>
      </c>
      <c r="F125" s="19">
        <v>3741030.81</v>
      </c>
      <c r="G125" s="19">
        <v>1942833.52</v>
      </c>
      <c r="H125" s="19">
        <v>2044652.36</v>
      </c>
      <c r="I125" s="19">
        <v>1989653.49</v>
      </c>
      <c r="J125" s="19">
        <v>3193258.69</v>
      </c>
      <c r="K125" s="19">
        <v>8518107.5899999999</v>
      </c>
      <c r="L125" s="19">
        <v>1842154.71</v>
      </c>
      <c r="M125" s="19">
        <v>952899.45</v>
      </c>
    </row>
    <row r="126" spans="1:13" x14ac:dyDescent="0.2">
      <c r="A126" s="25" t="s">
        <v>36</v>
      </c>
      <c r="B126" s="21">
        <v>1118950.28</v>
      </c>
      <c r="C126" s="21">
        <f>5701671.68</f>
        <v>5701671.6799999997</v>
      </c>
      <c r="D126" s="21">
        <v>2990636</v>
      </c>
      <c r="E126" s="21">
        <v>3480941.06</v>
      </c>
      <c r="F126" s="21">
        <v>5311157.78</v>
      </c>
      <c r="G126" s="21">
        <v>2703889.29</v>
      </c>
      <c r="H126" s="21">
        <v>4650705.09</v>
      </c>
      <c r="I126" s="21">
        <v>1836091.87</v>
      </c>
      <c r="J126" s="21">
        <v>5604577.6299999999</v>
      </c>
      <c r="K126" s="21">
        <v>1324037.01</v>
      </c>
      <c r="L126" s="21">
        <v>1612996.95</v>
      </c>
      <c r="M126" s="53">
        <v>4024433.63</v>
      </c>
    </row>
    <row r="127" spans="1:13" x14ac:dyDescent="0.2">
      <c r="A127" s="25" t="s">
        <v>103</v>
      </c>
      <c r="B127" s="53">
        <v>1537320.39</v>
      </c>
      <c r="C127" s="53">
        <v>2259041.2400000002</v>
      </c>
      <c r="D127" s="53">
        <v>4813881.28</v>
      </c>
      <c r="E127" s="21">
        <v>3141523.23</v>
      </c>
      <c r="F127" s="21">
        <v>6025369.9500000002</v>
      </c>
      <c r="G127" s="23">
        <f>+H36</f>
        <v>890923.62</v>
      </c>
      <c r="H127" s="23">
        <f>+H37</f>
        <v>1590293.21</v>
      </c>
      <c r="I127" s="23">
        <v>4274006.8099999996</v>
      </c>
      <c r="J127" s="23">
        <v>2004961.5</v>
      </c>
      <c r="K127" s="23">
        <f>+H40</f>
        <v>1846724.83</v>
      </c>
      <c r="L127" s="23">
        <f>+H41</f>
        <v>5058312.37</v>
      </c>
      <c r="M127" s="23">
        <f>+H42</f>
        <v>2214236.41</v>
      </c>
    </row>
    <row r="128" spans="1:13" x14ac:dyDescent="0.2">
      <c r="A128" s="25" t="s">
        <v>133</v>
      </c>
      <c r="B128" s="23">
        <f>+H43</f>
        <v>4569069.37</v>
      </c>
      <c r="C128" s="23">
        <f>+H44</f>
        <v>11078923.369999999</v>
      </c>
      <c r="D128" s="53">
        <v>2567201.33</v>
      </c>
      <c r="E128" s="21">
        <v>3250525.86</v>
      </c>
      <c r="F128" s="21">
        <v>4844311.6399999997</v>
      </c>
      <c r="G128" s="21">
        <v>4008594.4</v>
      </c>
      <c r="H128" s="21">
        <v>2529957.38</v>
      </c>
      <c r="I128" s="23">
        <v>2892575.29</v>
      </c>
      <c r="J128" s="23">
        <v>1936243.01</v>
      </c>
      <c r="K128" s="23">
        <v>6035465.6900000004</v>
      </c>
      <c r="L128" s="23">
        <v>1171854.94</v>
      </c>
      <c r="M128" s="23">
        <v>2413328.16</v>
      </c>
    </row>
    <row r="129" spans="1:13" x14ac:dyDescent="0.2">
      <c r="A129" s="4">
        <v>2008</v>
      </c>
      <c r="B129" s="23">
        <f>+H55</f>
        <v>1304223.48</v>
      </c>
      <c r="C129" s="23">
        <f>H56</f>
        <v>433826.75</v>
      </c>
      <c r="D129" s="23">
        <f>H57</f>
        <v>3959010.21</v>
      </c>
      <c r="E129" s="53">
        <v>1409967.24</v>
      </c>
      <c r="F129" s="53">
        <v>2287897.7799999998</v>
      </c>
      <c r="G129" s="53">
        <v>35829909.810000002</v>
      </c>
      <c r="H129" s="21">
        <v>48806966.780000001</v>
      </c>
      <c r="I129" s="23">
        <v>93831700.030000001</v>
      </c>
      <c r="J129" s="23">
        <v>0</v>
      </c>
      <c r="K129" s="23">
        <v>43559940.380000003</v>
      </c>
      <c r="L129" s="53">
        <v>3757649.9199999999</v>
      </c>
      <c r="M129" s="53">
        <v>1501254.23</v>
      </c>
    </row>
    <row r="130" spans="1:13" x14ac:dyDescent="0.2">
      <c r="A130" s="4">
        <v>2009</v>
      </c>
      <c r="B130" s="53">
        <v>880837.75</v>
      </c>
      <c r="C130" s="6">
        <v>604287.81999999995</v>
      </c>
      <c r="D130" s="6">
        <v>1356772.99</v>
      </c>
      <c r="E130" s="53">
        <v>773943.34</v>
      </c>
      <c r="F130" s="53">
        <v>3758375.82</v>
      </c>
      <c r="G130" s="53">
        <v>1441487.29</v>
      </c>
      <c r="H130" s="53">
        <v>3236428.98</v>
      </c>
      <c r="I130" s="53">
        <v>7324454.3799999999</v>
      </c>
      <c r="J130" s="53">
        <v>29932</v>
      </c>
      <c r="K130" s="53">
        <v>12131040.07</v>
      </c>
      <c r="L130" s="6">
        <v>2654065.89</v>
      </c>
      <c r="M130" s="6">
        <v>9445466.5500000007</v>
      </c>
    </row>
    <row r="131" spans="1:13" x14ac:dyDescent="0.2">
      <c r="A131" s="4">
        <v>2010</v>
      </c>
      <c r="B131" s="6">
        <v>4099665.49</v>
      </c>
      <c r="C131" s="6">
        <v>6303884.9800000004</v>
      </c>
      <c r="D131" s="6">
        <v>4826740.5599999996</v>
      </c>
      <c r="E131" s="6">
        <v>3471860.47</v>
      </c>
      <c r="F131" s="6">
        <v>1820157.4</v>
      </c>
      <c r="G131">
        <v>6072056.3899999997</v>
      </c>
      <c r="H131">
        <v>4596455.32</v>
      </c>
      <c r="I131">
        <v>3716759.96</v>
      </c>
      <c r="J131" s="53">
        <v>1121923.8600000001</v>
      </c>
      <c r="K131" s="53">
        <v>2705881.52</v>
      </c>
      <c r="L131" s="53">
        <v>6592803.5700000003</v>
      </c>
      <c r="M131" s="6">
        <v>2864918.74</v>
      </c>
    </row>
    <row r="132" spans="1:13" x14ac:dyDescent="0.2">
      <c r="A132" s="4">
        <v>2011</v>
      </c>
      <c r="B132" s="53">
        <v>2216371.6800000002</v>
      </c>
      <c r="C132" s="53">
        <v>604518.9</v>
      </c>
      <c r="D132" s="53">
        <v>11572567.17</v>
      </c>
      <c r="E132">
        <v>2332301.7000000002</v>
      </c>
      <c r="F132">
        <v>2774369.98</v>
      </c>
      <c r="G132">
        <v>2446928.15</v>
      </c>
      <c r="H132">
        <v>4237220.83</v>
      </c>
      <c r="I132">
        <v>667147.06999999995</v>
      </c>
      <c r="J132">
        <v>2978732.25</v>
      </c>
      <c r="K132">
        <v>2715376.54</v>
      </c>
      <c r="L132">
        <v>1391869.22</v>
      </c>
      <c r="M132">
        <v>4625707.6900000004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9" tint="-0.249977111117893"/>
    <pageSetUpPr fitToPage="1"/>
  </sheetPr>
  <dimension ref="A3:Z323"/>
  <sheetViews>
    <sheetView topLeftCell="N137" workbookViewId="0">
      <selection activeCell="G177" sqref="G177:G221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40422</v>
      </c>
      <c r="B5" s="6">
        <v>22096006.850000001</v>
      </c>
      <c r="C5" s="6">
        <v>11724090.470000001</v>
      </c>
      <c r="D5" s="6">
        <v>2173582.4900000002</v>
      </c>
    </row>
    <row r="6" spans="1:5" x14ac:dyDescent="0.2">
      <c r="A6" s="1">
        <v>40452</v>
      </c>
      <c r="B6" s="6">
        <v>25076527.390000001</v>
      </c>
      <c r="C6" s="6">
        <v>11368398.560000001</v>
      </c>
      <c r="D6" s="6">
        <v>2826046.7</v>
      </c>
    </row>
    <row r="7" spans="1:5" x14ac:dyDescent="0.2">
      <c r="A7" s="1">
        <v>40483</v>
      </c>
      <c r="B7" s="6">
        <v>22832276.239999998</v>
      </c>
      <c r="C7" s="6">
        <v>10256662.359999999</v>
      </c>
      <c r="D7" s="6">
        <v>1992140.45</v>
      </c>
    </row>
    <row r="8" spans="1:5" x14ac:dyDescent="0.2">
      <c r="A8" s="1">
        <v>40513</v>
      </c>
      <c r="B8" s="6">
        <v>25639182.469999999</v>
      </c>
      <c r="C8" s="6">
        <v>14885182.01</v>
      </c>
      <c r="D8" s="6">
        <v>2376308.56</v>
      </c>
    </row>
    <row r="9" spans="1:5" x14ac:dyDescent="0.2">
      <c r="A9" s="1">
        <v>40544</v>
      </c>
      <c r="B9" s="6">
        <v>22605436.329999998</v>
      </c>
      <c r="C9" s="6">
        <v>15362930.189999999</v>
      </c>
      <c r="D9" s="6">
        <v>2430586.4300000002</v>
      </c>
    </row>
    <row r="10" spans="1:5" x14ac:dyDescent="0.2">
      <c r="A10" s="1">
        <v>40575</v>
      </c>
      <c r="B10" s="6">
        <v>25369851.789999999</v>
      </c>
      <c r="C10" s="6">
        <v>13381115.779999999</v>
      </c>
      <c r="D10" s="6">
        <v>2238769.87</v>
      </c>
    </row>
    <row r="11" spans="1:5" x14ac:dyDescent="0.2">
      <c r="A11" s="1">
        <v>40603</v>
      </c>
      <c r="B11" s="6">
        <v>33509648.68</v>
      </c>
      <c r="C11" s="6">
        <v>14724709.65</v>
      </c>
      <c r="D11" s="6">
        <v>2487192.66</v>
      </c>
    </row>
    <row r="12" spans="1:5" x14ac:dyDescent="0.2">
      <c r="A12" s="1">
        <v>40634</v>
      </c>
      <c r="B12" s="6">
        <v>34111245.530000001</v>
      </c>
      <c r="C12" s="6">
        <v>15341312.68</v>
      </c>
      <c r="D12" s="6">
        <v>3621249.44</v>
      </c>
    </row>
    <row r="13" spans="1:5" x14ac:dyDescent="0.2">
      <c r="A13" s="1">
        <v>40664</v>
      </c>
      <c r="B13" s="6">
        <v>33650228.350000001</v>
      </c>
      <c r="C13" s="6">
        <v>14668411.68</v>
      </c>
      <c r="D13" s="6">
        <v>2007915.17</v>
      </c>
    </row>
    <row r="14" spans="1:5" x14ac:dyDescent="0.2">
      <c r="A14" s="1">
        <v>40695</v>
      </c>
      <c r="B14" s="6">
        <v>30185621.710000001</v>
      </c>
      <c r="C14" s="6">
        <v>14640670.460000001</v>
      </c>
      <c r="D14" s="6">
        <v>3015746.73</v>
      </c>
    </row>
    <row r="15" spans="1:5" x14ac:dyDescent="0.2">
      <c r="A15" s="1">
        <v>40725</v>
      </c>
      <c r="B15" s="6">
        <v>31693520.559999999</v>
      </c>
      <c r="C15" s="6">
        <v>15233762.039999999</v>
      </c>
      <c r="D15" s="6">
        <v>3072521.39</v>
      </c>
    </row>
    <row r="16" spans="1:5" x14ac:dyDescent="0.2">
      <c r="A16" s="1">
        <v>40756</v>
      </c>
      <c r="B16" s="6">
        <v>31640673.32</v>
      </c>
      <c r="C16" s="6">
        <v>16578738.220000001</v>
      </c>
      <c r="D16" s="6">
        <v>3196436.65</v>
      </c>
    </row>
    <row r="17" spans="1:26" x14ac:dyDescent="0.2">
      <c r="A17" s="1">
        <v>40787</v>
      </c>
      <c r="B17" s="6">
        <v>28279642.66</v>
      </c>
      <c r="C17" s="6">
        <v>10513378.310000001</v>
      </c>
      <c r="D17" s="6">
        <v>2594751.83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366689861.88</v>
      </c>
      <c r="C19" s="6">
        <f>SUM(C5:C18)</f>
        <v>178679362.41</v>
      </c>
      <c r="D19" s="81">
        <f>SUM(D5:D18)</f>
        <v>34033248.370000005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10950322.789999999</v>
      </c>
      <c r="O35">
        <v>9555256.9900000002</v>
      </c>
      <c r="P35">
        <v>13763529.26</v>
      </c>
      <c r="Q35">
        <v>13814853.210000001</v>
      </c>
      <c r="R35">
        <v>17022643.98</v>
      </c>
      <c r="S35">
        <v>19137995.100000001</v>
      </c>
      <c r="T35">
        <v>18314095.850000001</v>
      </c>
      <c r="U35">
        <v>20609806.260000002</v>
      </c>
      <c r="V35">
        <v>20831961.649999999</v>
      </c>
      <c r="W35">
        <v>23664222.329999998</v>
      </c>
      <c r="X35">
        <v>20822065.800000001</v>
      </c>
      <c r="Y35">
        <v>22198419.59</v>
      </c>
      <c r="Z35" s="28">
        <f t="shared" si="0"/>
        <v>210685172.81000003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20858294.829999998</v>
      </c>
      <c r="O36">
        <v>20659172.359999999</v>
      </c>
      <c r="P36">
        <v>22324406.199999999</v>
      </c>
      <c r="Q36">
        <v>22378000.789999999</v>
      </c>
      <c r="R36">
        <v>21731300.219999999</v>
      </c>
      <c r="S36">
        <v>21420055.710000001</v>
      </c>
      <c r="T36">
        <v>22354816.940000001</v>
      </c>
      <c r="U36">
        <v>23185525.559999999</v>
      </c>
      <c r="V36">
        <v>22096006.850000001</v>
      </c>
      <c r="W36">
        <v>25076527.390000001</v>
      </c>
      <c r="X36">
        <v>22832276.239999998</v>
      </c>
      <c r="Y36">
        <v>25639182.469999999</v>
      </c>
      <c r="Z36" s="28">
        <f t="shared" si="0"/>
        <v>270555565.56000006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22605436.329999998</v>
      </c>
      <c r="O37">
        <v>25369851.789999999</v>
      </c>
      <c r="P37">
        <v>33509648.68</v>
      </c>
      <c r="Q37">
        <v>34111245.530000001</v>
      </c>
      <c r="R37">
        <v>33650228.350000001</v>
      </c>
      <c r="S37">
        <v>30185621.710000001</v>
      </c>
      <c r="T37">
        <v>31693520.559999999</v>
      </c>
      <c r="U37">
        <v>31640673.32</v>
      </c>
      <c r="V37">
        <v>28279642.66</v>
      </c>
      <c r="Z37" s="28">
        <f t="shared" si="0"/>
        <v>271045868.93000001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 t="s">
        <v>86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N41" s="9" t="s">
        <v>23</v>
      </c>
      <c r="O41" s="9" t="s">
        <v>24</v>
      </c>
      <c r="P41" s="9" t="s">
        <v>25</v>
      </c>
      <c r="Q41" s="9" t="s">
        <v>26</v>
      </c>
      <c r="R41" s="9" t="s">
        <v>27</v>
      </c>
      <c r="S41" s="9" t="s">
        <v>28</v>
      </c>
      <c r="T41" s="9" t="s">
        <v>29</v>
      </c>
      <c r="U41" s="9" t="s">
        <v>30</v>
      </c>
      <c r="V41" s="9" t="s">
        <v>31</v>
      </c>
      <c r="W41" s="9" t="s">
        <v>32</v>
      </c>
      <c r="X41" s="9" t="s">
        <v>33</v>
      </c>
      <c r="Y41" s="9" t="s">
        <v>34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2004</v>
      </c>
      <c r="N42">
        <v>439528.96090617601</v>
      </c>
      <c r="O42">
        <v>352554.18074302399</v>
      </c>
      <c r="P42">
        <v>388250.30564981903</v>
      </c>
      <c r="Q42">
        <v>371664.94968947303</v>
      </c>
      <c r="R42">
        <v>376944.419134308</v>
      </c>
      <c r="S42">
        <v>364373.39083432802</v>
      </c>
      <c r="T42">
        <v>373376.36701310403</v>
      </c>
      <c r="U42">
        <v>374957.04543857201</v>
      </c>
      <c r="V42">
        <v>252648.34940940799</v>
      </c>
      <c r="W42">
        <v>294836.08750282298</v>
      </c>
      <c r="X42">
        <v>306161.90200133098</v>
      </c>
      <c r="Y42">
        <v>325615.34984864801</v>
      </c>
      <c r="Z42" s="28">
        <f t="shared" ref="Z42:Z49" si="1">SUM(N42:Y42)</f>
        <v>4220911.3081710143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2005</v>
      </c>
      <c r="N43">
        <v>346534.81699999399</v>
      </c>
      <c r="O43">
        <v>319401.76471379801</v>
      </c>
      <c r="P43">
        <v>326574.195420017</v>
      </c>
      <c r="Q43">
        <v>404282.72753221501</v>
      </c>
      <c r="R43">
        <v>376916.31102423603</v>
      </c>
      <c r="S43">
        <v>358886.38515602902</v>
      </c>
      <c r="T43">
        <v>319254.63716400898</v>
      </c>
      <c r="U43">
        <v>315616.43991115497</v>
      </c>
      <c r="V43">
        <v>78702.698250476999</v>
      </c>
      <c r="W43">
        <v>114538.450766073</v>
      </c>
      <c r="X43">
        <v>180921.896908191</v>
      </c>
      <c r="Y43">
        <v>197290.87605285901</v>
      </c>
      <c r="Z43" s="28">
        <f t="shared" si="1"/>
        <v>3338921.1998990532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2006</v>
      </c>
      <c r="N44">
        <v>230553.141174936</v>
      </c>
      <c r="O44">
        <v>221290.45905745699</v>
      </c>
      <c r="P44">
        <v>249233.35198095901</v>
      </c>
      <c r="Q44">
        <v>283338.50460554601</v>
      </c>
      <c r="R44">
        <v>275598.75576610601</v>
      </c>
      <c r="S44">
        <v>300558.28335014498</v>
      </c>
      <c r="T44">
        <v>317273.171989795</v>
      </c>
      <c r="U44">
        <v>336148.30097036698</v>
      </c>
      <c r="V44">
        <v>309714.79657643603</v>
      </c>
      <c r="W44">
        <v>358167.34685092402</v>
      </c>
      <c r="X44">
        <v>348876.45929372002</v>
      </c>
      <c r="Y44">
        <v>372942.69787241297</v>
      </c>
      <c r="Z44" s="28">
        <f t="shared" si="1"/>
        <v>3603695.269488804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2007</v>
      </c>
      <c r="N45">
        <v>369686.73914022697</v>
      </c>
      <c r="O45">
        <v>334445.28206181398</v>
      </c>
      <c r="P45">
        <v>381894.43356020103</v>
      </c>
      <c r="Q45">
        <v>380620.56595321902</v>
      </c>
      <c r="R45">
        <v>394922.13871444901</v>
      </c>
      <c r="S45">
        <v>386951.94095416297</v>
      </c>
      <c r="T45">
        <v>384343.36551910499</v>
      </c>
      <c r="U45">
        <v>372200.984394125</v>
      </c>
      <c r="V45">
        <v>369099.63612368802</v>
      </c>
      <c r="W45">
        <v>390100.07048634702</v>
      </c>
      <c r="X45">
        <v>381339.32242040703</v>
      </c>
      <c r="Y45">
        <v>404072.87381251203</v>
      </c>
      <c r="Z45" s="28">
        <f t="shared" si="1"/>
        <v>4549677.3531402573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2008</v>
      </c>
      <c r="N46">
        <v>361179.55744089198</v>
      </c>
      <c r="O46">
        <v>362298.87173431797</v>
      </c>
      <c r="P46">
        <v>444589.56284687901</v>
      </c>
      <c r="Q46">
        <v>390368.81310596003</v>
      </c>
      <c r="R46">
        <v>411263.34889933502</v>
      </c>
      <c r="S46">
        <v>386821.99641245499</v>
      </c>
      <c r="T46">
        <v>432048.85404347599</v>
      </c>
      <c r="U46">
        <v>391784.92503290501</v>
      </c>
      <c r="V46">
        <v>135416.92299500699</v>
      </c>
      <c r="W46">
        <v>295684.92898270499</v>
      </c>
      <c r="X46">
        <v>331775.50332623802</v>
      </c>
      <c r="Y46">
        <v>358333.34032828198</v>
      </c>
      <c r="Z46" s="28">
        <f t="shared" si="1"/>
        <v>4301566.6251484519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2009</v>
      </c>
      <c r="N47">
        <v>335690.20676297799</v>
      </c>
      <c r="O47">
        <v>297635.35388396803</v>
      </c>
      <c r="P47">
        <v>342987.28140238702</v>
      </c>
      <c r="Q47">
        <v>340569.296143707</v>
      </c>
      <c r="R47">
        <v>346303.84012095199</v>
      </c>
      <c r="S47">
        <v>337819.67820221401</v>
      </c>
      <c r="T47">
        <v>337422.96648932103</v>
      </c>
      <c r="U47">
        <v>336789.01490261703</v>
      </c>
      <c r="V47">
        <v>348935.36683169502</v>
      </c>
      <c r="W47">
        <v>367890.818656791</v>
      </c>
      <c r="X47">
        <v>320276.60781156801</v>
      </c>
      <c r="Y47">
        <v>379669.91064873303</v>
      </c>
      <c r="Z47" s="28">
        <f t="shared" si="1"/>
        <v>4091990.3418569309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2010</v>
      </c>
      <c r="N48">
        <v>305922.123678656</v>
      </c>
      <c r="O48">
        <v>305028.38188868301</v>
      </c>
      <c r="P48">
        <v>325053.62296040298</v>
      </c>
      <c r="Q48">
        <v>328335.32251508202</v>
      </c>
      <c r="R48">
        <v>326859.630495577</v>
      </c>
      <c r="S48">
        <v>314929.19708644599</v>
      </c>
      <c r="T48">
        <v>328198.03805531497</v>
      </c>
      <c r="U48">
        <v>367403.93771002197</v>
      </c>
      <c r="V48">
        <v>326897.16539278399</v>
      </c>
      <c r="W48">
        <v>345930.05228342698</v>
      </c>
      <c r="X48">
        <v>308099.27555378899</v>
      </c>
      <c r="Y48">
        <v>324201.74261468399</v>
      </c>
      <c r="Z48" s="28">
        <f t="shared" si="1"/>
        <v>3906858.4902348681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2011</v>
      </c>
      <c r="N49">
        <v>273304.20596108498</v>
      </c>
      <c r="O49">
        <v>306258.70287192898</v>
      </c>
      <c r="P49">
        <v>335554.13968589797</v>
      </c>
      <c r="Q49">
        <v>317150.93732382002</v>
      </c>
      <c r="R49">
        <v>329628.52431858599</v>
      </c>
      <c r="S49">
        <v>310672.385227377</v>
      </c>
      <c r="T49">
        <v>315976.03964553098</v>
      </c>
      <c r="U49">
        <v>368613.50950911699</v>
      </c>
      <c r="V49">
        <v>304803.84410991799</v>
      </c>
      <c r="Z49" s="28">
        <f t="shared" si="1"/>
        <v>2861962.2886532606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10819437.08</v>
      </c>
      <c r="D90">
        <v>10950322.789999999</v>
      </c>
      <c r="E90">
        <v>10953426.444028899</v>
      </c>
      <c r="F90">
        <v>10</v>
      </c>
      <c r="G90">
        <v>335690.20676297799</v>
      </c>
      <c r="H90">
        <v>36.991890757832401</v>
      </c>
      <c r="I90">
        <v>1464389.01302126</v>
      </c>
      <c r="J90">
        <v>0</v>
      </c>
    </row>
    <row r="91" spans="1:10" x14ac:dyDescent="0.2">
      <c r="A91" s="1">
        <v>39845</v>
      </c>
      <c r="B91">
        <v>127673.95</v>
      </c>
      <c r="C91">
        <v>9427583.0399999991</v>
      </c>
      <c r="D91">
        <v>9555256.9900000002</v>
      </c>
      <c r="E91">
        <v>9643692.1443678197</v>
      </c>
      <c r="F91">
        <v>10</v>
      </c>
      <c r="G91">
        <v>297635.35388396803</v>
      </c>
      <c r="H91">
        <v>36.599719498019702</v>
      </c>
      <c r="I91">
        <v>1249678.32047924</v>
      </c>
      <c r="J91">
        <v>0</v>
      </c>
    </row>
    <row r="92" spans="1:10" x14ac:dyDescent="0.2">
      <c r="A92" s="1">
        <v>39873</v>
      </c>
      <c r="B92">
        <v>195475.27</v>
      </c>
      <c r="C92">
        <v>13568053.99</v>
      </c>
      <c r="D92">
        <v>13763529.26</v>
      </c>
      <c r="E92">
        <v>13845760.6234421</v>
      </c>
      <c r="F92">
        <v>10</v>
      </c>
      <c r="G92">
        <v>342987.28140238702</v>
      </c>
      <c r="H92">
        <v>45.678619357366799</v>
      </c>
      <c r="I92">
        <v>1821424.84815556</v>
      </c>
      <c r="J92">
        <v>0</v>
      </c>
    </row>
    <row r="93" spans="1:10" x14ac:dyDescent="0.2">
      <c r="A93" s="1">
        <v>39904</v>
      </c>
      <c r="B93">
        <v>155744.62</v>
      </c>
      <c r="C93">
        <v>13659108.59</v>
      </c>
      <c r="D93">
        <v>13814853.210000001</v>
      </c>
      <c r="E93">
        <v>13907169.211711301</v>
      </c>
      <c r="F93">
        <v>10</v>
      </c>
      <c r="G93">
        <v>340569.296143707</v>
      </c>
      <c r="H93">
        <v>45.965925287325497</v>
      </c>
      <c r="I93">
        <v>1747413.6099872999</v>
      </c>
      <c r="J93">
        <v>0</v>
      </c>
    </row>
    <row r="94" spans="1:10" x14ac:dyDescent="0.2">
      <c r="A94" s="1">
        <v>39934</v>
      </c>
      <c r="B94">
        <v>273904.55</v>
      </c>
      <c r="C94">
        <v>16748739.43</v>
      </c>
      <c r="D94">
        <v>17022643.98</v>
      </c>
      <c r="E94">
        <v>17036972.083176099</v>
      </c>
      <c r="F94">
        <v>10</v>
      </c>
      <c r="G94">
        <v>346303.84012095199</v>
      </c>
      <c r="H94">
        <v>55.222263868139997</v>
      </c>
      <c r="I94">
        <v>2086709.9545332501</v>
      </c>
      <c r="J94">
        <v>0</v>
      </c>
    </row>
    <row r="95" spans="1:10" x14ac:dyDescent="0.2">
      <c r="A95" s="1">
        <v>39965</v>
      </c>
      <c r="B95">
        <v>251320.04</v>
      </c>
      <c r="C95">
        <v>18886675.059999999</v>
      </c>
      <c r="D95">
        <v>19137995.100000001</v>
      </c>
      <c r="E95">
        <v>19224791.759079002</v>
      </c>
      <c r="F95">
        <v>10</v>
      </c>
      <c r="G95">
        <v>337819.67820221401</v>
      </c>
      <c r="H95">
        <v>63.786575482265903</v>
      </c>
      <c r="I95">
        <v>2323568.6439612499</v>
      </c>
      <c r="J95">
        <v>0</v>
      </c>
    </row>
    <row r="96" spans="1:10" x14ac:dyDescent="0.2">
      <c r="A96" s="1">
        <v>39995</v>
      </c>
      <c r="B96">
        <v>217960.56</v>
      </c>
      <c r="C96">
        <v>18096135.289999999</v>
      </c>
      <c r="D96">
        <v>18314095.850000001</v>
      </c>
      <c r="E96">
        <v>18330071.450153202</v>
      </c>
      <c r="F96">
        <v>10</v>
      </c>
      <c r="G96">
        <v>337422.96648932103</v>
      </c>
      <c r="H96">
        <v>60.701511944740702</v>
      </c>
      <c r="I96">
        <v>2152012.7806281401</v>
      </c>
      <c r="J96">
        <v>0</v>
      </c>
    </row>
    <row r="97" spans="1:10" x14ac:dyDescent="0.2">
      <c r="A97" s="1">
        <v>40026</v>
      </c>
      <c r="B97">
        <v>246516.63</v>
      </c>
      <c r="C97">
        <v>20363289.629999999</v>
      </c>
      <c r="D97">
        <v>20609806.260000002</v>
      </c>
      <c r="E97">
        <v>20609798.543549299</v>
      </c>
      <c r="F97">
        <v>10</v>
      </c>
      <c r="G97">
        <v>336789.01490261703</v>
      </c>
      <c r="H97">
        <v>68.553357280823704</v>
      </c>
      <c r="I97">
        <v>2478219.1233263998</v>
      </c>
      <c r="J97">
        <v>0</v>
      </c>
    </row>
    <row r="98" spans="1:10" x14ac:dyDescent="0.2">
      <c r="A98" s="1">
        <v>40057</v>
      </c>
      <c r="B98">
        <v>295063.92</v>
      </c>
      <c r="C98">
        <v>20536897.73</v>
      </c>
      <c r="D98">
        <v>20831961.649999999</v>
      </c>
      <c r="E98">
        <v>20840845.7409501</v>
      </c>
      <c r="F98">
        <v>10</v>
      </c>
      <c r="G98">
        <v>348935.36683169502</v>
      </c>
      <c r="H98">
        <v>66.758544872217499</v>
      </c>
      <c r="I98">
        <v>2453571.60318725</v>
      </c>
      <c r="J98">
        <v>0</v>
      </c>
    </row>
    <row r="99" spans="1:10" x14ac:dyDescent="0.2">
      <c r="A99" s="1">
        <v>40087</v>
      </c>
      <c r="B99">
        <v>363495.29</v>
      </c>
      <c r="C99">
        <v>23300727.039999999</v>
      </c>
      <c r="D99">
        <v>23664222.329999998</v>
      </c>
      <c r="E99">
        <v>23677217.859365199</v>
      </c>
      <c r="F99">
        <v>10</v>
      </c>
      <c r="G99">
        <v>367890.818656791</v>
      </c>
      <c r="H99">
        <v>72.048206841970497</v>
      </c>
      <c r="I99">
        <v>2828655.9384810799</v>
      </c>
      <c r="J99">
        <v>0</v>
      </c>
    </row>
    <row r="100" spans="1:10" x14ac:dyDescent="0.2">
      <c r="A100" s="1">
        <v>40118</v>
      </c>
      <c r="B100">
        <v>266206.27</v>
      </c>
      <c r="C100">
        <v>20555859.530000001</v>
      </c>
      <c r="D100">
        <v>20822065.800000001</v>
      </c>
      <c r="E100">
        <v>20729838.739568699</v>
      </c>
      <c r="F100">
        <v>10</v>
      </c>
      <c r="G100">
        <v>320276.60781156801</v>
      </c>
      <c r="H100">
        <v>72.486708682013401</v>
      </c>
      <c r="I100">
        <v>2485958.4285318898</v>
      </c>
      <c r="J100">
        <v>0</v>
      </c>
    </row>
    <row r="101" spans="1:10" x14ac:dyDescent="0.2">
      <c r="A101" s="1">
        <v>40148</v>
      </c>
      <c r="B101">
        <v>348600.57</v>
      </c>
      <c r="C101">
        <v>21849819.02</v>
      </c>
      <c r="D101">
        <v>22198419.59</v>
      </c>
      <c r="E101">
        <v>22200541.024433699</v>
      </c>
      <c r="F101">
        <v>10</v>
      </c>
      <c r="G101">
        <v>379669.91064873303</v>
      </c>
      <c r="H101">
        <v>65.628529577807996</v>
      </c>
      <c r="I101">
        <v>2716636.9363803701</v>
      </c>
      <c r="J101">
        <v>0</v>
      </c>
    </row>
    <row r="102" spans="1:10" x14ac:dyDescent="0.2">
      <c r="A102" s="1">
        <v>40179</v>
      </c>
      <c r="B102">
        <v>290498.17</v>
      </c>
      <c r="C102">
        <v>20567796.66</v>
      </c>
      <c r="D102">
        <v>20858294.829999998</v>
      </c>
      <c r="E102">
        <v>20854610.599689301</v>
      </c>
      <c r="F102">
        <v>10</v>
      </c>
      <c r="G102">
        <v>305922.123678656</v>
      </c>
      <c r="H102">
        <v>75.256102652725204</v>
      </c>
      <c r="I102">
        <v>2167896.1436113399</v>
      </c>
      <c r="J102">
        <v>0</v>
      </c>
    </row>
    <row r="103" spans="1:10" x14ac:dyDescent="0.2">
      <c r="A103" s="1">
        <v>40210</v>
      </c>
      <c r="B103">
        <v>310293.64</v>
      </c>
      <c r="C103">
        <v>20348878.719999999</v>
      </c>
      <c r="D103">
        <v>20659172.359999999</v>
      </c>
      <c r="E103">
        <v>20735242.076309599</v>
      </c>
      <c r="F103">
        <v>10</v>
      </c>
      <c r="G103">
        <v>305028.38188868301</v>
      </c>
      <c r="H103">
        <v>76.090134191432199</v>
      </c>
      <c r="I103">
        <v>2474408.4337956998</v>
      </c>
      <c r="J103">
        <v>0</v>
      </c>
    </row>
    <row r="104" spans="1:10" x14ac:dyDescent="0.2">
      <c r="A104" s="1">
        <v>40238</v>
      </c>
      <c r="B104">
        <v>346417.09</v>
      </c>
      <c r="C104">
        <v>21977989.109999999</v>
      </c>
      <c r="D104">
        <v>22324406.199999999</v>
      </c>
      <c r="E104">
        <v>22322038.7256881</v>
      </c>
      <c r="F104">
        <v>10</v>
      </c>
      <c r="G104">
        <v>325053.62296040298</v>
      </c>
      <c r="H104">
        <v>76.911987234174504</v>
      </c>
      <c r="I104">
        <v>2678481.3738645799</v>
      </c>
      <c r="J104">
        <v>0</v>
      </c>
    </row>
    <row r="105" spans="1:10" x14ac:dyDescent="0.2">
      <c r="A105" s="1">
        <v>40269</v>
      </c>
      <c r="B105">
        <v>318696.06</v>
      </c>
      <c r="C105">
        <v>22059304.73</v>
      </c>
      <c r="D105">
        <v>22378000.789999999</v>
      </c>
      <c r="E105">
        <v>22387550.1676578</v>
      </c>
      <c r="F105">
        <v>10</v>
      </c>
      <c r="G105">
        <v>328335.32251508202</v>
      </c>
      <c r="H105">
        <v>76.525661119391799</v>
      </c>
      <c r="I105">
        <v>2738527.4566574902</v>
      </c>
      <c r="J105">
        <v>0</v>
      </c>
    </row>
    <row r="106" spans="1:10" x14ac:dyDescent="0.2">
      <c r="A106" s="1">
        <v>40299</v>
      </c>
      <c r="B106">
        <v>260292.43</v>
      </c>
      <c r="C106">
        <v>21471007.789999999</v>
      </c>
      <c r="D106">
        <v>21731300.219999999</v>
      </c>
      <c r="E106">
        <v>22037378.391189199</v>
      </c>
      <c r="F106">
        <v>10</v>
      </c>
      <c r="G106">
        <v>326859.630495577</v>
      </c>
      <c r="H106">
        <v>75.563032780347399</v>
      </c>
      <c r="I106">
        <v>2661126.5825202698</v>
      </c>
      <c r="J106">
        <v>0</v>
      </c>
    </row>
    <row r="107" spans="1:10" x14ac:dyDescent="0.2">
      <c r="A107" s="1">
        <v>40330</v>
      </c>
      <c r="B107">
        <v>274258.34000000003</v>
      </c>
      <c r="C107">
        <v>21145797.370000001</v>
      </c>
      <c r="D107">
        <v>21420055.710000001</v>
      </c>
      <c r="E107">
        <v>21347129.714818701</v>
      </c>
      <c r="F107">
        <v>10</v>
      </c>
      <c r="G107">
        <v>314929.19708644599</v>
      </c>
      <c r="H107">
        <v>76.048611733856205</v>
      </c>
      <c r="I107">
        <v>2602798.51806344</v>
      </c>
      <c r="J107">
        <v>0</v>
      </c>
    </row>
    <row r="108" spans="1:10" x14ac:dyDescent="0.2">
      <c r="A108" s="1">
        <v>40360</v>
      </c>
      <c r="B108">
        <v>292429.21000000002</v>
      </c>
      <c r="C108">
        <v>22062387.73</v>
      </c>
      <c r="D108">
        <v>22354816.940000001</v>
      </c>
      <c r="E108">
        <v>22407744.4633191</v>
      </c>
      <c r="F108">
        <v>10</v>
      </c>
      <c r="G108">
        <v>328198.03805531497</v>
      </c>
      <c r="H108">
        <v>76.673889487439695</v>
      </c>
      <c r="I108">
        <v>2756475.6365286601</v>
      </c>
      <c r="J108">
        <v>0</v>
      </c>
    </row>
    <row r="109" spans="1:10" x14ac:dyDescent="0.2">
      <c r="A109" s="1">
        <v>40391</v>
      </c>
      <c r="B109">
        <v>296224.45</v>
      </c>
      <c r="C109">
        <v>22889301.109999999</v>
      </c>
      <c r="D109">
        <v>23185525.559999999</v>
      </c>
      <c r="E109">
        <v>23107620.703737501</v>
      </c>
      <c r="F109">
        <v>10</v>
      </c>
      <c r="G109">
        <v>367403.93771002197</v>
      </c>
      <c r="H109">
        <v>71.140753430475101</v>
      </c>
      <c r="I109">
        <v>3029772.2382768099</v>
      </c>
      <c r="J109">
        <v>0</v>
      </c>
    </row>
    <row r="110" spans="1:10" x14ac:dyDescent="0.2">
      <c r="A110" s="1">
        <v>40422</v>
      </c>
      <c r="B110">
        <v>318228</v>
      </c>
      <c r="C110">
        <v>21777778.850000001</v>
      </c>
      <c r="D110">
        <v>22096006.850000001</v>
      </c>
      <c r="E110">
        <v>22094381.278548099</v>
      </c>
      <c r="F110">
        <v>10</v>
      </c>
      <c r="G110">
        <v>326897.16539278399</v>
      </c>
      <c r="H110">
        <v>76.051741955552401</v>
      </c>
      <c r="I110">
        <v>2766717.5899054199</v>
      </c>
      <c r="J110">
        <v>0</v>
      </c>
    </row>
    <row r="111" spans="1:10" x14ac:dyDescent="0.2">
      <c r="A111" s="1">
        <v>40452</v>
      </c>
      <c r="B111">
        <v>433530.25</v>
      </c>
      <c r="C111">
        <v>24642997.140000001</v>
      </c>
      <c r="D111">
        <v>25076527.390000001</v>
      </c>
      <c r="E111">
        <v>25079151.6317809</v>
      </c>
      <c r="F111">
        <v>10</v>
      </c>
      <c r="G111">
        <v>345930.05228342698</v>
      </c>
      <c r="H111">
        <v>81.714250470955506</v>
      </c>
      <c r="I111">
        <v>3188263.30593776</v>
      </c>
      <c r="J111">
        <v>0</v>
      </c>
    </row>
    <row r="112" spans="1:10" x14ac:dyDescent="0.2">
      <c r="A112" s="1">
        <v>40483</v>
      </c>
      <c r="B112">
        <v>460088.82</v>
      </c>
      <c r="C112">
        <v>22372187.420000002</v>
      </c>
      <c r="D112">
        <v>22832276.239999998</v>
      </c>
      <c r="E112">
        <v>22830365.832477901</v>
      </c>
      <c r="F112">
        <v>10</v>
      </c>
      <c r="G112">
        <v>308099.27555378899</v>
      </c>
      <c r="H112">
        <v>82.982887147800497</v>
      </c>
      <c r="I112">
        <v>2736601.5811212701</v>
      </c>
      <c r="J112">
        <v>0</v>
      </c>
    </row>
    <row r="113" spans="1:13" x14ac:dyDescent="0.2">
      <c r="A113" s="1">
        <v>40513</v>
      </c>
      <c r="B113">
        <v>463473.4</v>
      </c>
      <c r="C113">
        <v>25175709.07</v>
      </c>
      <c r="D113">
        <v>25639182.469999999</v>
      </c>
      <c r="E113">
        <v>25600067.450295601</v>
      </c>
      <c r="F113">
        <v>10</v>
      </c>
      <c r="G113">
        <v>324201.74261468399</v>
      </c>
      <c r="H113">
        <v>88.596263744488994</v>
      </c>
      <c r="I113">
        <v>3122995.6448178198</v>
      </c>
      <c r="J113">
        <v>0</v>
      </c>
    </row>
    <row r="114" spans="1:13" x14ac:dyDescent="0.2">
      <c r="A114" s="1">
        <v>40544</v>
      </c>
      <c r="B114">
        <v>552200.99</v>
      </c>
      <c r="C114">
        <v>22053235.34</v>
      </c>
      <c r="D114">
        <v>22605436.329999998</v>
      </c>
      <c r="E114">
        <v>22253714.107765801</v>
      </c>
      <c r="F114">
        <v>10</v>
      </c>
      <c r="G114">
        <v>273304.20596108498</v>
      </c>
      <c r="H114">
        <v>91.424803569769495</v>
      </c>
      <c r="I114">
        <v>2733069.2370181899</v>
      </c>
      <c r="J114">
        <v>0</v>
      </c>
    </row>
    <row r="115" spans="1:13" x14ac:dyDescent="0.2">
      <c r="A115" s="1">
        <v>40575</v>
      </c>
      <c r="B115">
        <v>369272.35</v>
      </c>
      <c r="C115">
        <v>25000579.440000001</v>
      </c>
      <c r="D115">
        <v>25369851.789999999</v>
      </c>
      <c r="E115">
        <v>25112684.561974298</v>
      </c>
      <c r="F115">
        <v>10</v>
      </c>
      <c r="G115">
        <v>306258.70287192898</v>
      </c>
      <c r="H115">
        <v>92.366604741381906</v>
      </c>
      <c r="I115">
        <v>3175391.9948054198</v>
      </c>
      <c r="J115">
        <v>0</v>
      </c>
    </row>
    <row r="116" spans="1:13" x14ac:dyDescent="0.2">
      <c r="A116" s="1">
        <v>40603</v>
      </c>
      <c r="B116">
        <v>569095.6</v>
      </c>
      <c r="C116">
        <v>32940553.079999998</v>
      </c>
      <c r="D116">
        <v>33509648.68</v>
      </c>
      <c r="E116">
        <v>33546240.420841299</v>
      </c>
      <c r="F116">
        <v>10</v>
      </c>
      <c r="G116">
        <v>335554.13968589797</v>
      </c>
      <c r="H116">
        <v>111.931233313771</v>
      </c>
      <c r="I116">
        <v>4012748.2777426299</v>
      </c>
      <c r="J116">
        <v>0</v>
      </c>
    </row>
    <row r="117" spans="1:13" x14ac:dyDescent="0.2">
      <c r="A117" s="1">
        <v>40634</v>
      </c>
      <c r="B117">
        <v>592040.97</v>
      </c>
      <c r="C117">
        <v>33519204.559999999</v>
      </c>
      <c r="D117">
        <v>34111245.530000001</v>
      </c>
      <c r="E117">
        <v>33599995.275760598</v>
      </c>
      <c r="F117">
        <v>10</v>
      </c>
      <c r="G117">
        <v>317150.93732382002</v>
      </c>
      <c r="H117">
        <v>118.949611447249</v>
      </c>
      <c r="I117">
        <v>4124985.4890387398</v>
      </c>
      <c r="J117">
        <v>0</v>
      </c>
    </row>
    <row r="118" spans="1:13" x14ac:dyDescent="0.2">
      <c r="A118" s="1">
        <v>40664</v>
      </c>
      <c r="B118">
        <v>512484.91</v>
      </c>
      <c r="C118">
        <v>33137743.440000001</v>
      </c>
      <c r="D118">
        <v>33650228.350000001</v>
      </c>
      <c r="E118">
        <v>33638328.358886503</v>
      </c>
      <c r="F118">
        <v>10</v>
      </c>
      <c r="G118">
        <v>329628.52431858599</v>
      </c>
      <c r="H118">
        <v>114.103412518071</v>
      </c>
      <c r="I118">
        <v>3973411.1291603399</v>
      </c>
      <c r="J118">
        <v>0</v>
      </c>
    </row>
    <row r="119" spans="1:13" x14ac:dyDescent="0.2">
      <c r="A119" s="1">
        <v>40695</v>
      </c>
      <c r="B119">
        <v>487938.91</v>
      </c>
      <c r="C119">
        <v>29697682.800000001</v>
      </c>
      <c r="D119">
        <v>30185621.710000001</v>
      </c>
      <c r="E119">
        <v>29971076.200380702</v>
      </c>
      <c r="F119">
        <v>10</v>
      </c>
      <c r="G119">
        <v>310672.385227377</v>
      </c>
      <c r="H119">
        <v>107.877989151031</v>
      </c>
      <c r="I119">
        <v>3543636.0027034301</v>
      </c>
      <c r="J119">
        <v>0</v>
      </c>
    </row>
    <row r="120" spans="1:13" x14ac:dyDescent="0.2">
      <c r="A120" s="1">
        <v>40725</v>
      </c>
      <c r="B120">
        <v>611823.6</v>
      </c>
      <c r="C120">
        <v>31081696.960000001</v>
      </c>
      <c r="D120">
        <v>31693520.559999999</v>
      </c>
      <c r="E120">
        <v>31672589.113836899</v>
      </c>
      <c r="F120">
        <v>10</v>
      </c>
      <c r="G120">
        <v>315976.03964553098</v>
      </c>
      <c r="H120">
        <v>110.22106836659</v>
      </c>
      <c r="I120">
        <v>3154627.5541376201</v>
      </c>
      <c r="J120">
        <v>0</v>
      </c>
    </row>
    <row r="121" spans="1:13" x14ac:dyDescent="0.2">
      <c r="A121" s="1">
        <v>40756</v>
      </c>
      <c r="B121">
        <v>339817.65</v>
      </c>
      <c r="C121">
        <v>31300855.670000002</v>
      </c>
      <c r="D121">
        <v>31640673.32</v>
      </c>
      <c r="E121">
        <v>31557290.227175701</v>
      </c>
      <c r="F121">
        <v>10</v>
      </c>
      <c r="G121">
        <v>368613.50950911699</v>
      </c>
      <c r="H121">
        <v>96.131133230830002</v>
      </c>
      <c r="I121">
        <v>3877944.1661290098</v>
      </c>
      <c r="J121">
        <v>0</v>
      </c>
    </row>
    <row r="122" spans="1:13" x14ac:dyDescent="0.2">
      <c r="A122" s="1">
        <v>40787</v>
      </c>
      <c r="B122">
        <v>304158.21000000002</v>
      </c>
      <c r="C122">
        <v>27975484.449999999</v>
      </c>
      <c r="D122">
        <v>28279642.66</v>
      </c>
      <c r="E122">
        <v>28580555.757612702</v>
      </c>
      <c r="F122">
        <v>10</v>
      </c>
      <c r="G122">
        <v>304803.84410991799</v>
      </c>
      <c r="H122">
        <v>104.674459559357</v>
      </c>
      <c r="I122">
        <v>3324621.8962074202</v>
      </c>
      <c r="J122">
        <v>0</v>
      </c>
    </row>
    <row r="123" spans="1:13" x14ac:dyDescent="0.2">
      <c r="A123" s="1"/>
      <c r="D123"/>
      <c r="G123"/>
    </row>
    <row r="124" spans="1:13" x14ac:dyDescent="0.2">
      <c r="D124" s="28">
        <f>SUM(D30:D123)</f>
        <v>1908170740.0899994</v>
      </c>
      <c r="G124" s="77">
        <f>SUM(G30:G123)</f>
        <v>30875582.876592647</v>
      </c>
    </row>
    <row r="125" spans="1:13" x14ac:dyDescent="0.2">
      <c r="D125" s="28">
        <f>+Z30+Z31+Z32+Z33+Z34+Z35+Z36+Z37</f>
        <v>1908170740.0899999</v>
      </c>
      <c r="G125" s="77">
        <f>+Z42+Z43+Z44+Z45+Z46+Z47+Z48+Z49</f>
        <v>30875582.87659264</v>
      </c>
    </row>
    <row r="126" spans="1:13" ht="15.75" x14ac:dyDescent="0.25">
      <c r="A126" s="40" t="s">
        <v>1</v>
      </c>
    </row>
    <row r="127" spans="1:13" x14ac:dyDescent="0.2">
      <c r="M127" s="10" t="s">
        <v>89</v>
      </c>
    </row>
    <row r="128" spans="1:13" x14ac:dyDescent="0.2">
      <c r="A128" s="14" t="s">
        <v>76</v>
      </c>
      <c r="B128" s="14" t="s">
        <v>77</v>
      </c>
      <c r="C128" s="14" t="s">
        <v>78</v>
      </c>
      <c r="D128" s="82" t="s">
        <v>7</v>
      </c>
      <c r="E128" s="14" t="s">
        <v>79</v>
      </c>
      <c r="F128" s="14" t="s">
        <v>80</v>
      </c>
      <c r="G128" s="78" t="s">
        <v>81</v>
      </c>
      <c r="H128" s="14" t="s">
        <v>82</v>
      </c>
      <c r="I128" s="14" t="s">
        <v>83</v>
      </c>
      <c r="J128" s="14" t="s">
        <v>84</v>
      </c>
    </row>
    <row r="129" spans="1:26" x14ac:dyDescent="0.2">
      <c r="A129" s="1">
        <v>37987</v>
      </c>
      <c r="B129">
        <v>101126.22</v>
      </c>
      <c r="C129">
        <v>24925438.449999999</v>
      </c>
      <c r="D129" s="28">
        <v>25026564.670000002</v>
      </c>
      <c r="E129">
        <v>25000306.642206602</v>
      </c>
      <c r="F129">
        <v>20</v>
      </c>
      <c r="G129" s="77">
        <v>4116851.7030502702</v>
      </c>
      <c r="H129">
        <v>6.2220953572638997</v>
      </c>
      <c r="I129">
        <v>615137.22588648601</v>
      </c>
      <c r="J129">
        <v>0</v>
      </c>
      <c r="N129" s="9" t="s">
        <v>23</v>
      </c>
      <c r="O129" s="9" t="s">
        <v>24</v>
      </c>
      <c r="P129" s="9" t="s">
        <v>25</v>
      </c>
      <c r="Q129" s="9" t="s">
        <v>26</v>
      </c>
      <c r="R129" s="9" t="s">
        <v>27</v>
      </c>
      <c r="S129" s="9" t="s">
        <v>28</v>
      </c>
      <c r="T129" s="9" t="s">
        <v>29</v>
      </c>
      <c r="U129" s="9" t="s">
        <v>30</v>
      </c>
      <c r="V129" s="9" t="s">
        <v>31</v>
      </c>
      <c r="W129" s="9" t="s">
        <v>32</v>
      </c>
      <c r="X129" s="9" t="s">
        <v>33</v>
      </c>
      <c r="Y129" s="9" t="s">
        <v>34</v>
      </c>
    </row>
    <row r="130" spans="1:26" x14ac:dyDescent="0.2">
      <c r="A130" s="1">
        <v>38018</v>
      </c>
      <c r="B130">
        <v>157056.37</v>
      </c>
      <c r="C130">
        <v>21428291.579999998</v>
      </c>
      <c r="D130" s="28">
        <v>21585347.949999999</v>
      </c>
      <c r="E130">
        <v>22665525.786900301</v>
      </c>
      <c r="F130">
        <v>20</v>
      </c>
      <c r="G130" s="77">
        <v>3751396.37493467</v>
      </c>
      <c r="H130">
        <v>6.2236888684032303</v>
      </c>
      <c r="I130">
        <v>681998.07274880295</v>
      </c>
      <c r="J130">
        <v>0</v>
      </c>
      <c r="M130">
        <v>2004</v>
      </c>
      <c r="N130">
        <v>25026564.670000002</v>
      </c>
      <c r="O130">
        <v>21585347.949999999</v>
      </c>
      <c r="P130">
        <v>21267116.850000001</v>
      </c>
      <c r="Q130">
        <v>22059411.460000001</v>
      </c>
      <c r="R130">
        <v>24072272.370000001</v>
      </c>
      <c r="S130">
        <v>25893229.260000002</v>
      </c>
      <c r="T130">
        <v>25134078.469999999</v>
      </c>
      <c r="U130">
        <v>23466972.039999999</v>
      </c>
      <c r="V130">
        <v>16153172.890000001</v>
      </c>
      <c r="W130">
        <v>20793803.739999998</v>
      </c>
      <c r="X130">
        <v>24202766.120000001</v>
      </c>
      <c r="Y130">
        <v>25013589.309999999</v>
      </c>
      <c r="Z130" s="28">
        <f t="shared" ref="Z130:Z137" si="2">SUM(N130:Y130)</f>
        <v>274668325.13</v>
      </c>
    </row>
    <row r="131" spans="1:26" x14ac:dyDescent="0.2">
      <c r="A131" s="1">
        <v>38047</v>
      </c>
      <c r="B131">
        <v>42412.61</v>
      </c>
      <c r="C131">
        <v>21224704.239999998</v>
      </c>
      <c r="D131" s="28">
        <v>21267116.850000001</v>
      </c>
      <c r="E131">
        <v>21277666.946384199</v>
      </c>
      <c r="F131">
        <v>20</v>
      </c>
      <c r="G131" s="77">
        <v>3712684.6945070298</v>
      </c>
      <c r="H131">
        <v>5.90645258527735</v>
      </c>
      <c r="I131">
        <v>651129.16580654006</v>
      </c>
      <c r="J131">
        <v>0</v>
      </c>
      <c r="M131">
        <v>2005</v>
      </c>
      <c r="N131">
        <v>21680517.460000001</v>
      </c>
      <c r="O131">
        <v>20010142.52</v>
      </c>
      <c r="P131">
        <v>23567057.530000001</v>
      </c>
      <c r="Q131">
        <v>24959562.719999999</v>
      </c>
      <c r="R131">
        <v>24016276.469999999</v>
      </c>
      <c r="S131">
        <v>22138347.16</v>
      </c>
      <c r="T131">
        <v>23683088.670000002</v>
      </c>
      <c r="U131">
        <v>25134690.23</v>
      </c>
      <c r="V131">
        <v>15200890.9</v>
      </c>
      <c r="W131">
        <v>20190932.620000001</v>
      </c>
      <c r="X131">
        <v>25615802.91</v>
      </c>
      <c r="Y131">
        <v>32413034.550000001</v>
      </c>
      <c r="Z131" s="28">
        <f t="shared" si="2"/>
        <v>278610343.74000001</v>
      </c>
    </row>
    <row r="132" spans="1:26" x14ac:dyDescent="0.2">
      <c r="A132" s="1">
        <v>38078</v>
      </c>
      <c r="B132">
        <v>1210284.43</v>
      </c>
      <c r="C132">
        <v>20849127.030000001</v>
      </c>
      <c r="D132" s="28">
        <v>22059411.460000001</v>
      </c>
      <c r="E132">
        <v>22165740.5613796</v>
      </c>
      <c r="F132">
        <v>20</v>
      </c>
      <c r="G132" s="77">
        <v>4034822.4873587298</v>
      </c>
      <c r="H132">
        <v>5.6562926546120602</v>
      </c>
      <c r="I132">
        <v>656396.23653119302</v>
      </c>
      <c r="J132">
        <v>0</v>
      </c>
      <c r="M132">
        <v>2006</v>
      </c>
      <c r="N132">
        <v>30831575.289999999</v>
      </c>
      <c r="O132">
        <v>23712202.309999999</v>
      </c>
      <c r="P132">
        <v>22854698.239999998</v>
      </c>
      <c r="Q132">
        <v>23167347.039999999</v>
      </c>
      <c r="R132">
        <v>23889302.260000002</v>
      </c>
      <c r="S132">
        <v>22603840.510000002</v>
      </c>
      <c r="T132">
        <v>22506408.27</v>
      </c>
      <c r="U132">
        <v>26214681.859999999</v>
      </c>
      <c r="V132">
        <v>20742492.050000001</v>
      </c>
      <c r="W132">
        <v>17117785.859999999</v>
      </c>
      <c r="X132">
        <v>24839416.489999998</v>
      </c>
      <c r="Y132">
        <v>26266139.77</v>
      </c>
      <c r="Z132" s="28">
        <f t="shared" si="2"/>
        <v>284745889.95000005</v>
      </c>
    </row>
    <row r="133" spans="1:26" x14ac:dyDescent="0.2">
      <c r="A133" s="1">
        <v>38108</v>
      </c>
      <c r="B133">
        <v>208981.6</v>
      </c>
      <c r="C133">
        <v>23863290.77</v>
      </c>
      <c r="D133" s="28">
        <v>24072272.370000001</v>
      </c>
      <c r="E133">
        <v>24029162.163246699</v>
      </c>
      <c r="F133">
        <v>20</v>
      </c>
      <c r="G133" s="77">
        <v>3916088.2692239801</v>
      </c>
      <c r="H133">
        <v>6.2931406662105296</v>
      </c>
      <c r="I133">
        <v>615332.17627667403</v>
      </c>
      <c r="J133">
        <v>0</v>
      </c>
      <c r="M133">
        <v>2007</v>
      </c>
      <c r="N133">
        <v>20960326.329999998</v>
      </c>
      <c r="O133">
        <v>24034082.199999999</v>
      </c>
      <c r="P133">
        <v>27862427.289999999</v>
      </c>
      <c r="Q133">
        <v>27273585.43</v>
      </c>
      <c r="R133">
        <v>29913047.129999999</v>
      </c>
      <c r="S133">
        <v>28088096.920000002</v>
      </c>
      <c r="T133">
        <v>25094872.699999999</v>
      </c>
      <c r="U133">
        <v>22279592.559999999</v>
      </c>
      <c r="V133">
        <v>20615150.760000002</v>
      </c>
      <c r="W133">
        <v>24860753.02</v>
      </c>
      <c r="X133">
        <v>26383796.84</v>
      </c>
      <c r="Y133">
        <v>28234749.969999999</v>
      </c>
      <c r="Z133" s="28">
        <f t="shared" si="2"/>
        <v>305600481.14999998</v>
      </c>
    </row>
    <row r="134" spans="1:26" x14ac:dyDescent="0.2">
      <c r="A134" s="1">
        <v>38139</v>
      </c>
      <c r="B134">
        <v>194441.96</v>
      </c>
      <c r="C134">
        <v>25698787.300000001</v>
      </c>
      <c r="D134" s="28">
        <v>25893229.260000002</v>
      </c>
      <c r="E134">
        <v>25962406.5890215</v>
      </c>
      <c r="F134">
        <v>20</v>
      </c>
      <c r="G134" s="77">
        <v>3969900.01426845</v>
      </c>
      <c r="H134">
        <v>6.7184964507115001</v>
      </c>
      <c r="I134">
        <v>709352.56652063003</v>
      </c>
      <c r="J134">
        <v>0</v>
      </c>
      <c r="M134">
        <v>2008</v>
      </c>
      <c r="N134">
        <v>29486848.949999999</v>
      </c>
      <c r="O134">
        <v>30369685.82</v>
      </c>
      <c r="P134">
        <v>36142467.920000002</v>
      </c>
      <c r="Q134">
        <v>37486383.810000002</v>
      </c>
      <c r="R134">
        <v>50872287.869999997</v>
      </c>
      <c r="S134">
        <v>56143404.909999996</v>
      </c>
      <c r="T134">
        <v>58049945.969999999</v>
      </c>
      <c r="U134">
        <v>38127222.100000001</v>
      </c>
      <c r="V134">
        <v>13595360.65</v>
      </c>
      <c r="W134">
        <v>24541823.379999999</v>
      </c>
      <c r="X134">
        <v>25653193.649999999</v>
      </c>
      <c r="Y134">
        <v>19967337.449999999</v>
      </c>
      <c r="Z134" s="28">
        <f t="shared" si="2"/>
        <v>420435962.47999996</v>
      </c>
    </row>
    <row r="135" spans="1:26" x14ac:dyDescent="0.2">
      <c r="A135" s="1">
        <v>38169</v>
      </c>
      <c r="B135">
        <v>114686.34</v>
      </c>
      <c r="C135">
        <v>25019392.129999999</v>
      </c>
      <c r="D135" s="28">
        <v>25134078.469999999</v>
      </c>
      <c r="E135">
        <v>25118821.382230401</v>
      </c>
      <c r="F135">
        <v>20</v>
      </c>
      <c r="G135" s="77">
        <v>4113654.6443410199</v>
      </c>
      <c r="H135">
        <v>6.2983060934770396</v>
      </c>
      <c r="I135">
        <v>790234.73068274802</v>
      </c>
      <c r="J135">
        <v>0</v>
      </c>
      <c r="M135">
        <v>2009</v>
      </c>
      <c r="N135">
        <v>19244121.289999999</v>
      </c>
      <c r="O135">
        <v>14658255.65</v>
      </c>
      <c r="P135">
        <v>13609137.57</v>
      </c>
      <c r="Q135">
        <v>12046719.1</v>
      </c>
      <c r="R135">
        <v>12981395.810000001</v>
      </c>
      <c r="S135">
        <v>12238817.960000001</v>
      </c>
      <c r="T135">
        <v>11669012.57</v>
      </c>
      <c r="U135">
        <v>10527809.890000001</v>
      </c>
      <c r="V135">
        <v>8605415.9100000001</v>
      </c>
      <c r="W135">
        <v>12256640.99</v>
      </c>
      <c r="X135">
        <v>11541438.619999999</v>
      </c>
      <c r="Y135">
        <v>15124600.24</v>
      </c>
      <c r="Z135" s="28">
        <f t="shared" si="2"/>
        <v>154503365.59999999</v>
      </c>
    </row>
    <row r="136" spans="1:26" x14ac:dyDescent="0.2">
      <c r="A136" s="1">
        <v>38200</v>
      </c>
      <c r="B136">
        <v>111503.03</v>
      </c>
      <c r="C136">
        <v>23355469.010000002</v>
      </c>
      <c r="D136" s="28">
        <v>23466972.039999999</v>
      </c>
      <c r="E136">
        <v>23470579.169623099</v>
      </c>
      <c r="F136">
        <v>20</v>
      </c>
      <c r="G136" s="77">
        <v>4039039.5325718001</v>
      </c>
      <c r="H136">
        <v>6.0053600827059501</v>
      </c>
      <c r="I136">
        <v>785307.61175487004</v>
      </c>
      <c r="J136">
        <v>0</v>
      </c>
      <c r="M136">
        <v>2010</v>
      </c>
      <c r="N136">
        <v>17239462.640000001</v>
      </c>
      <c r="O136">
        <v>14304141.720000001</v>
      </c>
      <c r="P136">
        <v>11579879.289999999</v>
      </c>
      <c r="Q136">
        <v>12140645.310000001</v>
      </c>
      <c r="R136">
        <v>12890509.390000001</v>
      </c>
      <c r="S136">
        <v>14719159.199999999</v>
      </c>
      <c r="T136">
        <v>16011480.68</v>
      </c>
      <c r="U136">
        <v>14903749.9</v>
      </c>
      <c r="V136">
        <v>11724090.470000001</v>
      </c>
      <c r="W136">
        <v>11368398.560000001</v>
      </c>
      <c r="X136">
        <v>10256662.359999999</v>
      </c>
      <c r="Y136">
        <v>14885182.01</v>
      </c>
      <c r="Z136" s="28">
        <f t="shared" si="2"/>
        <v>162023361.52999997</v>
      </c>
    </row>
    <row r="137" spans="1:26" x14ac:dyDescent="0.2">
      <c r="A137" s="1">
        <v>38231</v>
      </c>
      <c r="B137">
        <v>99887.49</v>
      </c>
      <c r="C137">
        <v>16053285.4</v>
      </c>
      <c r="D137" s="28">
        <v>16153172.890000001</v>
      </c>
      <c r="E137">
        <v>16242011.9635024</v>
      </c>
      <c r="F137">
        <v>20</v>
      </c>
      <c r="G137" s="77">
        <v>3203047.0171899502</v>
      </c>
      <c r="H137">
        <v>5.2648706551846498</v>
      </c>
      <c r="I137">
        <v>621616.28447766299</v>
      </c>
      <c r="J137">
        <v>0</v>
      </c>
      <c r="M137">
        <v>2011</v>
      </c>
      <c r="N137">
        <v>15362930.189999999</v>
      </c>
      <c r="O137">
        <v>13381115.779999999</v>
      </c>
      <c r="P137">
        <v>14724709.65</v>
      </c>
      <c r="Q137">
        <v>15341312.68</v>
      </c>
      <c r="R137">
        <v>14668411.68</v>
      </c>
      <c r="S137">
        <v>14640670.460000001</v>
      </c>
      <c r="T137">
        <v>15233762.039999999</v>
      </c>
      <c r="U137">
        <v>16578738.220000001</v>
      </c>
      <c r="V137">
        <v>10513378.310000001</v>
      </c>
      <c r="Z137" s="28">
        <f t="shared" si="2"/>
        <v>130445029.00999999</v>
      </c>
    </row>
    <row r="138" spans="1:26" x14ac:dyDescent="0.2">
      <c r="A138" s="1">
        <v>38261</v>
      </c>
      <c r="B138">
        <v>100413.84</v>
      </c>
      <c r="C138">
        <v>20693389.899999999</v>
      </c>
      <c r="D138" s="28">
        <v>20793803.739999998</v>
      </c>
      <c r="E138">
        <v>20770438.7530334</v>
      </c>
      <c r="F138">
        <v>20</v>
      </c>
      <c r="G138" s="77">
        <v>3557609.2439597002</v>
      </c>
      <c r="H138">
        <v>6.0711305387985304</v>
      </c>
      <c r="I138">
        <v>828271.37308227504</v>
      </c>
      <c r="J138">
        <v>0</v>
      </c>
    </row>
    <row r="139" spans="1:26" x14ac:dyDescent="0.2">
      <c r="A139" s="1">
        <v>38292</v>
      </c>
      <c r="B139">
        <v>115199.17</v>
      </c>
      <c r="C139">
        <v>24087566.949999999</v>
      </c>
      <c r="D139" s="28">
        <v>24202766.120000001</v>
      </c>
      <c r="E139">
        <v>24189483.394853599</v>
      </c>
      <c r="F139">
        <v>20</v>
      </c>
      <c r="G139" s="77">
        <v>3549434.2037618798</v>
      </c>
      <c r="H139">
        <v>7.0108466759124104</v>
      </c>
      <c r="I139">
        <v>695055.593960208</v>
      </c>
      <c r="J139">
        <v>0</v>
      </c>
      <c r="M139" s="10" t="s">
        <v>90</v>
      </c>
    </row>
    <row r="140" spans="1:26" x14ac:dyDescent="0.2">
      <c r="A140" s="1">
        <v>38322</v>
      </c>
      <c r="B140">
        <v>124246.37</v>
      </c>
      <c r="C140">
        <v>24889342.940000001</v>
      </c>
      <c r="D140" s="28">
        <v>25013589.309999999</v>
      </c>
      <c r="E140">
        <v>24992198.998711001</v>
      </c>
      <c r="F140">
        <v>20</v>
      </c>
      <c r="G140" s="77">
        <v>3331205.5307657998</v>
      </c>
      <c r="H140">
        <v>7.6968812360041303</v>
      </c>
      <c r="I140">
        <v>647694.34431346902</v>
      </c>
      <c r="J140">
        <v>0</v>
      </c>
    </row>
    <row r="141" spans="1:26" x14ac:dyDescent="0.2">
      <c r="A141" s="1">
        <v>38353</v>
      </c>
      <c r="B141">
        <v>101847.2</v>
      </c>
      <c r="C141">
        <v>21578670.260000002</v>
      </c>
      <c r="D141">
        <v>21680517.460000001</v>
      </c>
      <c r="E141">
        <v>21680565.336084802</v>
      </c>
      <c r="F141">
        <v>20</v>
      </c>
      <c r="G141">
        <v>3572292.7624133099</v>
      </c>
      <c r="H141">
        <v>6.2437550481164399</v>
      </c>
      <c r="I141">
        <v>623955.63258309802</v>
      </c>
      <c r="J141">
        <v>0</v>
      </c>
      <c r="N141" s="9" t="s">
        <v>23</v>
      </c>
      <c r="O141" s="9" t="s">
        <v>24</v>
      </c>
      <c r="P141" s="9" t="s">
        <v>25</v>
      </c>
      <c r="Q141" s="9" t="s">
        <v>26</v>
      </c>
      <c r="R141" s="9" t="s">
        <v>27</v>
      </c>
      <c r="S141" s="9" t="s">
        <v>28</v>
      </c>
      <c r="T141" s="9" t="s">
        <v>29</v>
      </c>
      <c r="U141" s="9" t="s">
        <v>30</v>
      </c>
      <c r="V141" s="9" t="s">
        <v>31</v>
      </c>
      <c r="W141" s="9" t="s">
        <v>32</v>
      </c>
      <c r="X141" s="9" t="s">
        <v>33</v>
      </c>
      <c r="Y141" s="9" t="s">
        <v>34</v>
      </c>
    </row>
    <row r="142" spans="1:26" x14ac:dyDescent="0.2">
      <c r="A142" s="1">
        <v>38384</v>
      </c>
      <c r="B142">
        <v>92996.62</v>
      </c>
      <c r="C142">
        <v>19917145.899999999</v>
      </c>
      <c r="D142">
        <v>20010142.52</v>
      </c>
      <c r="E142">
        <v>20007525.8834682</v>
      </c>
      <c r="F142">
        <v>20</v>
      </c>
      <c r="G142">
        <v>3179408.8827136802</v>
      </c>
      <c r="H142">
        <v>6.4906757223497102</v>
      </c>
      <c r="I142">
        <v>628986.16298449296</v>
      </c>
      <c r="J142">
        <v>0</v>
      </c>
      <c r="M142">
        <v>2004</v>
      </c>
      <c r="N142">
        <v>4116851.7030502702</v>
      </c>
      <c r="O142">
        <v>3751396.37493467</v>
      </c>
      <c r="P142">
        <v>3712684.6945070298</v>
      </c>
      <c r="Q142">
        <v>4034822.4873587298</v>
      </c>
      <c r="R142">
        <v>3916088.2692239801</v>
      </c>
      <c r="S142">
        <v>3969900.01426845</v>
      </c>
      <c r="T142">
        <v>4113654.6443410199</v>
      </c>
      <c r="U142">
        <v>4039039.5325718001</v>
      </c>
      <c r="V142">
        <v>3203047.0171899502</v>
      </c>
      <c r="W142">
        <v>3557609.2439597002</v>
      </c>
      <c r="X142">
        <v>3549434.2037618798</v>
      </c>
      <c r="Y142">
        <v>3331205.5307657998</v>
      </c>
      <c r="Z142" s="28">
        <f t="shared" ref="Z142:Z149" si="3">SUM(N142:Y142)</f>
        <v>45295733.715933286</v>
      </c>
    </row>
    <row r="143" spans="1:26" x14ac:dyDescent="0.2">
      <c r="A143" s="1">
        <v>38412</v>
      </c>
      <c r="B143">
        <v>117201.26</v>
      </c>
      <c r="C143">
        <v>23449856.27</v>
      </c>
      <c r="D143">
        <v>23567057.530000001</v>
      </c>
      <c r="E143">
        <v>23458381.5866028</v>
      </c>
      <c r="F143">
        <v>20</v>
      </c>
      <c r="G143">
        <v>3524675.37415754</v>
      </c>
      <c r="H143">
        <v>6.8406518440460697</v>
      </c>
      <c r="I143">
        <v>652695.51129177294</v>
      </c>
      <c r="J143">
        <v>0</v>
      </c>
      <c r="M143">
        <v>2005</v>
      </c>
      <c r="N143">
        <v>3572292.7624133099</v>
      </c>
      <c r="O143">
        <v>3179408.8827136802</v>
      </c>
      <c r="P143">
        <v>3524675.37415754</v>
      </c>
      <c r="Q143">
        <v>3373989.9785241601</v>
      </c>
      <c r="R143">
        <v>3512440.4707236402</v>
      </c>
      <c r="S143">
        <v>3396830.1709777699</v>
      </c>
      <c r="T143">
        <v>3326464.2786851898</v>
      </c>
      <c r="U143">
        <v>2962636.152516</v>
      </c>
      <c r="V143">
        <v>1299470.4760853499</v>
      </c>
      <c r="W143">
        <v>1403319.12839957</v>
      </c>
      <c r="X143">
        <v>2238950.7427524198</v>
      </c>
      <c r="Y143">
        <v>2696394.9614425902</v>
      </c>
      <c r="Z143" s="28">
        <f t="shared" si="3"/>
        <v>34486873.379391223</v>
      </c>
    </row>
    <row r="144" spans="1:26" x14ac:dyDescent="0.2">
      <c r="A144" s="1">
        <v>38443</v>
      </c>
      <c r="B144">
        <v>116326.15</v>
      </c>
      <c r="C144">
        <v>24843236.57</v>
      </c>
      <c r="D144">
        <v>24959562.719999999</v>
      </c>
      <c r="E144">
        <v>25289229.2218141</v>
      </c>
      <c r="F144">
        <v>20</v>
      </c>
      <c r="G144">
        <v>3373989.9785241601</v>
      </c>
      <c r="H144">
        <v>7.6827722910537304</v>
      </c>
      <c r="I144">
        <v>632367.49548419297</v>
      </c>
      <c r="J144">
        <v>0</v>
      </c>
      <c r="M144">
        <v>2006</v>
      </c>
      <c r="N144">
        <v>2903605.4539078199</v>
      </c>
      <c r="O144">
        <v>2893564.0590993399</v>
      </c>
      <c r="P144">
        <v>3195937.85636565</v>
      </c>
      <c r="Q144">
        <v>3179013.8634480401</v>
      </c>
      <c r="R144">
        <v>3441908.5052839699</v>
      </c>
      <c r="S144">
        <v>3675130.0271896902</v>
      </c>
      <c r="T144">
        <v>3681560.89367529</v>
      </c>
      <c r="U144">
        <v>3612949.7915254999</v>
      </c>
      <c r="V144">
        <v>3543892.0726676499</v>
      </c>
      <c r="W144">
        <v>3570670.6822408698</v>
      </c>
      <c r="X144">
        <v>3416427.34441827</v>
      </c>
      <c r="Y144">
        <v>3467063.68521418</v>
      </c>
      <c r="Z144" s="28">
        <f t="shared" si="3"/>
        <v>40581724.235036269</v>
      </c>
    </row>
    <row r="145" spans="1:26" x14ac:dyDescent="0.2">
      <c r="A145" s="1">
        <v>38473</v>
      </c>
      <c r="B145">
        <v>126082.98</v>
      </c>
      <c r="C145">
        <v>23890193.489999998</v>
      </c>
      <c r="D145">
        <v>24016276.469999999</v>
      </c>
      <c r="E145">
        <v>24077723.1435109</v>
      </c>
      <c r="F145">
        <v>20</v>
      </c>
      <c r="G145">
        <v>3512440.4707236402</v>
      </c>
      <c r="H145">
        <v>7.0336062448863199</v>
      </c>
      <c r="I145">
        <v>627400.086162347</v>
      </c>
      <c r="J145">
        <v>0</v>
      </c>
      <c r="M145">
        <v>2007</v>
      </c>
      <c r="N145">
        <v>3431417.7115227999</v>
      </c>
      <c r="O145">
        <v>3187283.0760072102</v>
      </c>
      <c r="P145">
        <v>3758706.9102976499</v>
      </c>
      <c r="Q145">
        <v>3532409.0062794499</v>
      </c>
      <c r="R145">
        <v>3847360.6544289798</v>
      </c>
      <c r="S145">
        <v>3801646.8529513599</v>
      </c>
      <c r="T145">
        <v>3781746.6914056502</v>
      </c>
      <c r="U145">
        <v>3496860.8815262401</v>
      </c>
      <c r="V145">
        <v>3473362.6859711502</v>
      </c>
      <c r="W145">
        <v>3833954.5812043999</v>
      </c>
      <c r="X145">
        <v>3398892.1835635598</v>
      </c>
      <c r="Y145">
        <v>3696247.7049747999</v>
      </c>
      <c r="Z145" s="28">
        <f t="shared" si="3"/>
        <v>43239888.940133251</v>
      </c>
    </row>
    <row r="146" spans="1:26" x14ac:dyDescent="0.2">
      <c r="A146" s="1">
        <v>38504</v>
      </c>
      <c r="B146">
        <v>133875.03</v>
      </c>
      <c r="C146">
        <v>22004472.129999999</v>
      </c>
      <c r="D146">
        <v>22138347.16</v>
      </c>
      <c r="E146">
        <v>22581469.886737101</v>
      </c>
      <c r="F146">
        <v>20</v>
      </c>
      <c r="G146">
        <v>3396830.1709777699</v>
      </c>
      <c r="H146">
        <v>6.8362074245754396</v>
      </c>
      <c r="I146">
        <v>639965.74812302203</v>
      </c>
      <c r="J146">
        <v>0</v>
      </c>
      <c r="M146">
        <v>2008</v>
      </c>
      <c r="N146">
        <v>3730716.59485282</v>
      </c>
      <c r="O146">
        <v>3481908.9951343099</v>
      </c>
      <c r="P146">
        <v>3754457.7083301698</v>
      </c>
      <c r="Q146">
        <v>3601038.3554089</v>
      </c>
      <c r="R146">
        <v>4320099.2010811502</v>
      </c>
      <c r="S146">
        <v>4358968.2792846598</v>
      </c>
      <c r="T146">
        <v>4639414.5826604404</v>
      </c>
      <c r="U146">
        <v>4254048.2048297198</v>
      </c>
      <c r="V146">
        <v>1642121.1776660201</v>
      </c>
      <c r="W146">
        <v>3450697.9705383801</v>
      </c>
      <c r="X146">
        <v>3823545.4159350898</v>
      </c>
      <c r="Y146">
        <v>3184282.9857755699</v>
      </c>
      <c r="Z146" s="28">
        <f t="shared" si="3"/>
        <v>44241299.47149723</v>
      </c>
    </row>
    <row r="147" spans="1:26" x14ac:dyDescent="0.2">
      <c r="A147" s="1">
        <v>38534</v>
      </c>
      <c r="B147">
        <v>92152.85</v>
      </c>
      <c r="C147">
        <v>23590935.82</v>
      </c>
      <c r="D147">
        <v>23683088.670000002</v>
      </c>
      <c r="E147">
        <v>23920451.250716899</v>
      </c>
      <c r="F147">
        <v>20</v>
      </c>
      <c r="G147">
        <v>3326464.2786851898</v>
      </c>
      <c r="H147">
        <v>7.4163164784960598</v>
      </c>
      <c r="I147">
        <v>749660.59442463296</v>
      </c>
      <c r="J147">
        <v>0</v>
      </c>
      <c r="M147">
        <v>2009</v>
      </c>
      <c r="N147">
        <v>3426258.6580056502</v>
      </c>
      <c r="O147">
        <v>3563563.7983800499</v>
      </c>
      <c r="P147">
        <v>3511578.54444928</v>
      </c>
      <c r="Q147">
        <v>3484200.4938692902</v>
      </c>
      <c r="R147">
        <v>3753229.2499131002</v>
      </c>
      <c r="S147">
        <v>3327678.70894968</v>
      </c>
      <c r="T147">
        <v>4332035.0437927404</v>
      </c>
      <c r="U147">
        <v>3390212.9187746099</v>
      </c>
      <c r="V147">
        <v>3094048.37425528</v>
      </c>
      <c r="W147">
        <v>3252455.7002732898</v>
      </c>
      <c r="X147">
        <v>3030937.8580480702</v>
      </c>
      <c r="Y147">
        <v>3224516.8298294502</v>
      </c>
      <c r="Z147" s="28">
        <f t="shared" si="3"/>
        <v>41390716.178540491</v>
      </c>
    </row>
    <row r="148" spans="1:26" x14ac:dyDescent="0.2">
      <c r="A148" s="1">
        <v>38565</v>
      </c>
      <c r="B148">
        <v>133786.04999999999</v>
      </c>
      <c r="C148">
        <v>25000904.18</v>
      </c>
      <c r="D148">
        <v>25134690.23</v>
      </c>
      <c r="E148">
        <v>25140130.2726686</v>
      </c>
      <c r="F148">
        <v>20</v>
      </c>
      <c r="G148">
        <v>2962636.152516</v>
      </c>
      <c r="H148">
        <v>8.7295141996667294</v>
      </c>
      <c r="I148">
        <v>722244.08916583494</v>
      </c>
      <c r="J148">
        <v>0</v>
      </c>
      <c r="M148">
        <v>2010</v>
      </c>
      <c r="N148">
        <v>3098016.7633811599</v>
      </c>
      <c r="O148">
        <v>2684735.5631207</v>
      </c>
      <c r="P148">
        <v>2586520.8439664901</v>
      </c>
      <c r="Q148">
        <v>3119146.52007651</v>
      </c>
      <c r="R148">
        <v>3107919.6997280298</v>
      </c>
      <c r="S148">
        <v>3215578.80395512</v>
      </c>
      <c r="T148">
        <v>3606809.12559711</v>
      </c>
      <c r="U148">
        <v>3548478.3784590601</v>
      </c>
      <c r="V148">
        <v>3051607.80966888</v>
      </c>
      <c r="W148">
        <v>3111615.8890208299</v>
      </c>
      <c r="X148">
        <v>2882758.2350856499</v>
      </c>
      <c r="Y148">
        <v>3421951.7112452402</v>
      </c>
      <c r="Z148" s="28">
        <f t="shared" si="3"/>
        <v>37435139.343304776</v>
      </c>
    </row>
    <row r="149" spans="1:26" x14ac:dyDescent="0.2">
      <c r="A149" s="1">
        <v>38596</v>
      </c>
      <c r="B149">
        <v>115597.62</v>
      </c>
      <c r="C149">
        <v>15085293.279999999</v>
      </c>
      <c r="D149">
        <v>15200890.9</v>
      </c>
      <c r="E149">
        <v>15244131.602316599</v>
      </c>
      <c r="F149">
        <v>20</v>
      </c>
      <c r="G149">
        <v>1299470.4760853499</v>
      </c>
      <c r="H149">
        <v>11.9525318922685</v>
      </c>
      <c r="I149">
        <v>287830.70615491102</v>
      </c>
      <c r="J149">
        <v>0</v>
      </c>
      <c r="M149">
        <v>2011</v>
      </c>
      <c r="N149">
        <v>3375562.12183112</v>
      </c>
      <c r="O149">
        <v>3160531.0563695501</v>
      </c>
      <c r="P149">
        <v>3671020.83992921</v>
      </c>
      <c r="Q149">
        <v>3570094.2529247398</v>
      </c>
      <c r="R149">
        <v>3349170.4186421102</v>
      </c>
      <c r="S149">
        <v>3198038.1552025802</v>
      </c>
      <c r="T149">
        <v>3422480.74720369</v>
      </c>
      <c r="U149">
        <v>3941256.0509752398</v>
      </c>
      <c r="V149">
        <v>2655619.9054052699</v>
      </c>
      <c r="Z149" s="28">
        <f t="shared" si="3"/>
        <v>30343773.548483506</v>
      </c>
    </row>
    <row r="150" spans="1:26" x14ac:dyDescent="0.2">
      <c r="A150" s="1">
        <v>38626</v>
      </c>
      <c r="B150">
        <v>84963.61</v>
      </c>
      <c r="C150">
        <v>20105969.010000002</v>
      </c>
      <c r="D150">
        <v>20190932.620000001</v>
      </c>
      <c r="E150">
        <v>20155807.2165436</v>
      </c>
      <c r="F150">
        <v>20</v>
      </c>
      <c r="G150">
        <v>1403319.12839957</v>
      </c>
      <c r="H150">
        <v>14.6031308370774</v>
      </c>
      <c r="I150">
        <v>337045.62164892198</v>
      </c>
      <c r="J150">
        <v>0</v>
      </c>
    </row>
    <row r="151" spans="1:26" x14ac:dyDescent="0.2">
      <c r="A151" s="1">
        <v>38657</v>
      </c>
      <c r="B151">
        <v>87516.36</v>
      </c>
      <c r="C151">
        <v>25528286.550000001</v>
      </c>
      <c r="D151">
        <v>25615802.91</v>
      </c>
      <c r="E151">
        <v>25647801.536931202</v>
      </c>
      <c r="F151">
        <v>20</v>
      </c>
      <c r="G151">
        <v>2238950.7427524198</v>
      </c>
      <c r="H151">
        <v>11.6775557078773</v>
      </c>
      <c r="I151">
        <v>497670.48875351402</v>
      </c>
      <c r="J151">
        <v>0</v>
      </c>
    </row>
    <row r="152" spans="1:26" x14ac:dyDescent="0.2">
      <c r="A152" s="1">
        <v>38687</v>
      </c>
      <c r="B152">
        <v>-226507.03</v>
      </c>
      <c r="C152">
        <v>32639541.579999998</v>
      </c>
      <c r="D152">
        <v>32413034.550000001</v>
      </c>
      <c r="E152">
        <v>32423369.365789499</v>
      </c>
      <c r="F152">
        <v>20</v>
      </c>
      <c r="G152">
        <v>2696394.9614425902</v>
      </c>
      <c r="H152">
        <v>12.263549598765501</v>
      </c>
      <c r="I152">
        <v>644003.98172324104</v>
      </c>
      <c r="J152">
        <v>0</v>
      </c>
    </row>
    <row r="153" spans="1:26" x14ac:dyDescent="0.2">
      <c r="A153" s="1">
        <v>38718</v>
      </c>
      <c r="B153">
        <v>155983.74</v>
      </c>
      <c r="C153">
        <v>30675591.550000001</v>
      </c>
      <c r="D153">
        <v>30831575.289999999</v>
      </c>
      <c r="E153">
        <v>30831224.276397999</v>
      </c>
      <c r="F153">
        <v>20</v>
      </c>
      <c r="G153">
        <v>2903605.4539078199</v>
      </c>
      <c r="H153">
        <v>10.8497679823449</v>
      </c>
      <c r="I153">
        <v>672221.21077313798</v>
      </c>
      <c r="J153">
        <v>0</v>
      </c>
    </row>
    <row r="154" spans="1:26" x14ac:dyDescent="0.2">
      <c r="A154" s="1">
        <v>38749</v>
      </c>
      <c r="B154">
        <v>90190.45</v>
      </c>
      <c r="C154">
        <v>23622011.859999999</v>
      </c>
      <c r="D154">
        <v>23712202.309999999</v>
      </c>
      <c r="E154">
        <v>23712087.817425702</v>
      </c>
      <c r="F154">
        <v>20</v>
      </c>
      <c r="G154">
        <v>2893564.0590993399</v>
      </c>
      <c r="H154">
        <v>8.4057897308014802</v>
      </c>
      <c r="I154">
        <v>610603.235967741</v>
      </c>
      <c r="J154">
        <v>0</v>
      </c>
    </row>
    <row r="155" spans="1:26" x14ac:dyDescent="0.2">
      <c r="A155" s="1">
        <v>38777</v>
      </c>
      <c r="B155">
        <v>124432.75</v>
      </c>
      <c r="C155">
        <v>22730265.489999998</v>
      </c>
      <c r="D155">
        <v>22854698.239999998</v>
      </c>
      <c r="E155">
        <v>22852036.5968321</v>
      </c>
      <c r="F155">
        <v>20</v>
      </c>
      <c r="G155">
        <v>3195937.85636565</v>
      </c>
      <c r="H155">
        <v>7.3395438824958399</v>
      </c>
      <c r="I155">
        <v>604689.54569325701</v>
      </c>
      <c r="J155">
        <v>0</v>
      </c>
    </row>
    <row r="156" spans="1:26" x14ac:dyDescent="0.2">
      <c r="A156" s="1">
        <v>38808</v>
      </c>
      <c r="B156">
        <v>149367.49</v>
      </c>
      <c r="C156">
        <v>23017979.550000001</v>
      </c>
      <c r="D156">
        <v>23167347.039999999</v>
      </c>
      <c r="E156">
        <v>23121317.4254921</v>
      </c>
      <c r="F156">
        <v>20</v>
      </c>
      <c r="G156">
        <v>3179013.8634480401</v>
      </c>
      <c r="H156">
        <v>7.5021230621338102</v>
      </c>
      <c r="I156">
        <v>728035.794324502</v>
      </c>
      <c r="J156">
        <v>0</v>
      </c>
    </row>
    <row r="157" spans="1:26" x14ac:dyDescent="0.2">
      <c r="A157" s="1">
        <v>38838</v>
      </c>
      <c r="B157">
        <v>156101.99</v>
      </c>
      <c r="C157">
        <v>23733200.27</v>
      </c>
      <c r="D157">
        <v>23889302.260000002</v>
      </c>
      <c r="E157">
        <v>23833780.426816601</v>
      </c>
      <c r="F157">
        <v>20</v>
      </c>
      <c r="G157">
        <v>3441908.5052839699</v>
      </c>
      <c r="H157">
        <v>7.1350982978932196</v>
      </c>
      <c r="I157">
        <v>724575.09073927498</v>
      </c>
      <c r="J157">
        <v>0</v>
      </c>
    </row>
    <row r="158" spans="1:26" x14ac:dyDescent="0.2">
      <c r="A158" s="1">
        <v>38869</v>
      </c>
      <c r="B158">
        <v>136750.94</v>
      </c>
      <c r="C158">
        <v>22467089.57</v>
      </c>
      <c r="D158">
        <v>22603840.510000002</v>
      </c>
      <c r="E158">
        <v>22607659.2254094</v>
      </c>
      <c r="F158">
        <v>20</v>
      </c>
      <c r="G158">
        <v>3675130.0271896902</v>
      </c>
      <c r="H158">
        <v>6.3592767441721598</v>
      </c>
      <c r="I158">
        <v>763509.68830679997</v>
      </c>
      <c r="J158">
        <v>0</v>
      </c>
    </row>
    <row r="159" spans="1:26" x14ac:dyDescent="0.2">
      <c r="A159" s="1">
        <v>38899</v>
      </c>
      <c r="B159">
        <v>114850.77</v>
      </c>
      <c r="C159">
        <v>22391557.5</v>
      </c>
      <c r="D159">
        <v>22506408.27</v>
      </c>
      <c r="E159">
        <v>22701900.371096902</v>
      </c>
      <c r="F159">
        <v>20</v>
      </c>
      <c r="G159">
        <v>3681560.89367529</v>
      </c>
      <c r="H159">
        <v>6.5124258781084103</v>
      </c>
      <c r="I159">
        <v>1273992.0647060201</v>
      </c>
      <c r="J159">
        <v>0</v>
      </c>
    </row>
    <row r="160" spans="1:26" x14ac:dyDescent="0.2">
      <c r="A160" s="1">
        <v>38930</v>
      </c>
      <c r="B160">
        <v>204855.49</v>
      </c>
      <c r="C160">
        <v>26009826.370000001</v>
      </c>
      <c r="D160">
        <v>26214681.859999999</v>
      </c>
      <c r="E160">
        <v>26215270.697675899</v>
      </c>
      <c r="F160">
        <v>20</v>
      </c>
      <c r="G160">
        <v>3612949.7915254999</v>
      </c>
      <c r="H160">
        <v>7.5948446786233399</v>
      </c>
      <c r="I160">
        <v>1224521.80062485</v>
      </c>
      <c r="J160">
        <v>0</v>
      </c>
    </row>
    <row r="161" spans="1:10" x14ac:dyDescent="0.2">
      <c r="A161" s="1">
        <v>38961</v>
      </c>
      <c r="B161">
        <v>118800.48</v>
      </c>
      <c r="C161">
        <v>20623691.57</v>
      </c>
      <c r="D161">
        <v>20742492.050000001</v>
      </c>
      <c r="E161">
        <v>20740473.123845998</v>
      </c>
      <c r="F161">
        <v>20</v>
      </c>
      <c r="G161">
        <v>3543892.0726676499</v>
      </c>
      <c r="H161">
        <v>6.1956028475518403</v>
      </c>
      <c r="I161">
        <v>1216074.6929900099</v>
      </c>
      <c r="J161">
        <v>0</v>
      </c>
    </row>
    <row r="162" spans="1:10" x14ac:dyDescent="0.2">
      <c r="A162" s="1">
        <v>38991</v>
      </c>
      <c r="B162">
        <v>104460.09</v>
      </c>
      <c r="C162">
        <v>17013325.77</v>
      </c>
      <c r="D162">
        <v>17117785.859999999</v>
      </c>
      <c r="E162">
        <v>17119815.536453102</v>
      </c>
      <c r="F162">
        <v>20</v>
      </c>
      <c r="G162">
        <v>3570670.6822408698</v>
      </c>
      <c r="H162">
        <v>5.1426564215703099</v>
      </c>
      <c r="I162">
        <v>1242916.9768856999</v>
      </c>
      <c r="J162">
        <v>0</v>
      </c>
    </row>
    <row r="163" spans="1:10" x14ac:dyDescent="0.2">
      <c r="A163" s="1">
        <v>39022</v>
      </c>
      <c r="B163">
        <v>208232.84</v>
      </c>
      <c r="C163">
        <v>24631183.649999999</v>
      </c>
      <c r="D163">
        <v>24839416.489999998</v>
      </c>
      <c r="E163">
        <v>24994014.736738801</v>
      </c>
      <c r="F163">
        <v>20</v>
      </c>
      <c r="G163">
        <v>3416427.34441827</v>
      </c>
      <c r="H163">
        <v>7.6620068184548904</v>
      </c>
      <c r="I163">
        <v>1182674.87094969</v>
      </c>
      <c r="J163">
        <v>0</v>
      </c>
    </row>
    <row r="164" spans="1:10" x14ac:dyDescent="0.2">
      <c r="A164" s="1">
        <v>39052</v>
      </c>
      <c r="B164">
        <v>220125.12</v>
      </c>
      <c r="C164">
        <v>26046014.649999999</v>
      </c>
      <c r="D164">
        <v>26266139.77</v>
      </c>
      <c r="E164">
        <v>26256114.821043398</v>
      </c>
      <c r="F164">
        <v>20</v>
      </c>
      <c r="G164">
        <v>3467063.68521418</v>
      </c>
      <c r="H164">
        <v>7.9085496130908899</v>
      </c>
      <c r="I164">
        <v>1163330.3452187099</v>
      </c>
      <c r="J164">
        <v>0</v>
      </c>
    </row>
    <row r="165" spans="1:10" x14ac:dyDescent="0.2">
      <c r="A165" s="1">
        <v>39083</v>
      </c>
      <c r="B165">
        <v>175126.47</v>
      </c>
      <c r="C165">
        <v>20785199.859999999</v>
      </c>
      <c r="D165">
        <v>20960326.329999998</v>
      </c>
      <c r="E165">
        <v>20952969.151554301</v>
      </c>
      <c r="F165">
        <v>20</v>
      </c>
      <c r="G165">
        <v>3431417.7115227999</v>
      </c>
      <c r="H165">
        <v>6.4240310248855499</v>
      </c>
      <c r="I165">
        <v>1090564.6866099499</v>
      </c>
      <c r="J165">
        <v>0</v>
      </c>
    </row>
    <row r="166" spans="1:10" x14ac:dyDescent="0.2">
      <c r="A166" s="1">
        <v>39114</v>
      </c>
      <c r="B166">
        <v>204256.42</v>
      </c>
      <c r="C166">
        <v>23829825.780000001</v>
      </c>
      <c r="D166">
        <v>24034082.199999999</v>
      </c>
      <c r="E166">
        <v>24140185.0809226</v>
      </c>
      <c r="F166">
        <v>20</v>
      </c>
      <c r="G166">
        <v>3187283.0760072102</v>
      </c>
      <c r="H166">
        <v>7.8831788170164199</v>
      </c>
      <c r="I166">
        <v>985737.34769235097</v>
      </c>
      <c r="J166">
        <v>0</v>
      </c>
    </row>
    <row r="167" spans="1:10" x14ac:dyDescent="0.2">
      <c r="A167" s="1">
        <v>39142</v>
      </c>
      <c r="B167">
        <v>190814.05</v>
      </c>
      <c r="C167">
        <v>27671613.239999998</v>
      </c>
      <c r="D167">
        <v>27862427.289999999</v>
      </c>
      <c r="E167">
        <v>27872559.029697198</v>
      </c>
      <c r="F167">
        <v>20</v>
      </c>
      <c r="G167">
        <v>3758706.9102976499</v>
      </c>
      <c r="H167">
        <v>7.6890000034891797</v>
      </c>
      <c r="I167">
        <v>1028138.41669624</v>
      </c>
      <c r="J167">
        <v>0</v>
      </c>
    </row>
    <row r="168" spans="1:10" x14ac:dyDescent="0.2">
      <c r="A168" s="1">
        <v>39173</v>
      </c>
      <c r="B168">
        <v>193241.7</v>
      </c>
      <c r="C168">
        <v>27080343.73</v>
      </c>
      <c r="D168">
        <v>27273585.43</v>
      </c>
      <c r="E168">
        <v>27258578.213248901</v>
      </c>
      <c r="F168">
        <v>20</v>
      </c>
      <c r="G168">
        <v>3532409.0062794499</v>
      </c>
      <c r="H168">
        <v>8.0191246601754695</v>
      </c>
      <c r="I168">
        <v>1068249.9588325201</v>
      </c>
      <c r="J168">
        <v>0</v>
      </c>
    </row>
    <row r="169" spans="1:10" x14ac:dyDescent="0.2">
      <c r="A169" s="1">
        <v>39203</v>
      </c>
      <c r="B169">
        <v>195575.72</v>
      </c>
      <c r="C169">
        <v>29717471.41</v>
      </c>
      <c r="D169">
        <v>29913047.129999999</v>
      </c>
      <c r="E169">
        <v>29922788.594122</v>
      </c>
      <c r="F169">
        <v>20</v>
      </c>
      <c r="G169">
        <v>3847360.6544289798</v>
      </c>
      <c r="H169">
        <v>8.0844991414320297</v>
      </c>
      <c r="I169">
        <v>1181195.31338843</v>
      </c>
      <c r="J169">
        <v>0</v>
      </c>
    </row>
    <row r="170" spans="1:10" x14ac:dyDescent="0.2">
      <c r="A170" s="1">
        <v>39234</v>
      </c>
      <c r="B170">
        <v>202715.24</v>
      </c>
      <c r="C170">
        <v>27885381.68</v>
      </c>
      <c r="D170">
        <v>28088096.920000002</v>
      </c>
      <c r="E170">
        <v>28118474.072347499</v>
      </c>
      <c r="F170">
        <v>20</v>
      </c>
      <c r="G170">
        <v>3801646.8529513599</v>
      </c>
      <c r="H170">
        <v>7.6928219033979301</v>
      </c>
      <c r="I170">
        <v>1126918.1070205499</v>
      </c>
      <c r="J170">
        <v>0</v>
      </c>
    </row>
    <row r="171" spans="1:10" x14ac:dyDescent="0.2">
      <c r="A171" s="1">
        <v>39264</v>
      </c>
      <c r="B171">
        <v>149979.32999999999</v>
      </c>
      <c r="C171">
        <v>24944893.370000001</v>
      </c>
      <c r="D171">
        <v>25094872.699999999</v>
      </c>
      <c r="E171">
        <v>24565751.659792699</v>
      </c>
      <c r="F171">
        <v>20</v>
      </c>
      <c r="G171">
        <v>3781746.6914056502</v>
      </c>
      <c r="H171">
        <v>6.7149431241858899</v>
      </c>
      <c r="I171">
        <v>828462.28307438502</v>
      </c>
      <c r="J171">
        <v>0</v>
      </c>
    </row>
    <row r="172" spans="1:10" x14ac:dyDescent="0.2">
      <c r="A172" s="1">
        <v>39295</v>
      </c>
      <c r="B172">
        <v>141149.37</v>
      </c>
      <c r="C172">
        <v>22138443.190000001</v>
      </c>
      <c r="D172">
        <v>22279592.559999999</v>
      </c>
      <c r="E172">
        <v>22272197.1524266</v>
      </c>
      <c r="F172">
        <v>20</v>
      </c>
      <c r="G172">
        <v>3496860.8815262401</v>
      </c>
      <c r="H172">
        <v>6.5871985415370302</v>
      </c>
      <c r="I172">
        <v>762319.74632090598</v>
      </c>
      <c r="J172">
        <v>0</v>
      </c>
    </row>
    <row r="173" spans="1:10" x14ac:dyDescent="0.2">
      <c r="A173" s="1">
        <v>39326</v>
      </c>
      <c r="B173">
        <v>110931.34</v>
      </c>
      <c r="C173">
        <v>20504219.420000002</v>
      </c>
      <c r="D173">
        <v>20615150.760000002</v>
      </c>
      <c r="E173">
        <v>20626483.09076</v>
      </c>
      <c r="F173">
        <v>20</v>
      </c>
      <c r="G173">
        <v>3473362.6859711502</v>
      </c>
      <c r="H173">
        <v>6.1631603739199701</v>
      </c>
      <c r="I173">
        <v>780408.17966958601</v>
      </c>
      <c r="J173">
        <v>0</v>
      </c>
    </row>
    <row r="174" spans="1:10" x14ac:dyDescent="0.2">
      <c r="A174" s="1">
        <v>39356</v>
      </c>
      <c r="B174">
        <v>142897.06</v>
      </c>
      <c r="C174">
        <v>24717855.960000001</v>
      </c>
      <c r="D174">
        <v>24860753.02</v>
      </c>
      <c r="E174">
        <v>24864150.452865999</v>
      </c>
      <c r="F174">
        <v>20</v>
      </c>
      <c r="G174">
        <v>3833954.5812043999</v>
      </c>
      <c r="H174">
        <v>6.7226645331073502</v>
      </c>
      <c r="I174">
        <v>910240.03174123797</v>
      </c>
      <c r="J174">
        <v>0</v>
      </c>
    </row>
    <row r="175" spans="1:10" x14ac:dyDescent="0.2">
      <c r="A175" s="1">
        <v>39387</v>
      </c>
      <c r="B175">
        <v>152354.49</v>
      </c>
      <c r="C175">
        <v>26231442.350000001</v>
      </c>
      <c r="D175">
        <v>26383796.84</v>
      </c>
      <c r="E175">
        <v>26388510.684780501</v>
      </c>
      <c r="F175">
        <v>20</v>
      </c>
      <c r="G175">
        <v>3398892.1835635598</v>
      </c>
      <c r="H175">
        <v>8.0136537795502907</v>
      </c>
      <c r="I175">
        <v>849034.50831752003</v>
      </c>
      <c r="J175">
        <v>0</v>
      </c>
    </row>
    <row r="176" spans="1:10" x14ac:dyDescent="0.2">
      <c r="A176" s="1">
        <v>39417</v>
      </c>
      <c r="B176">
        <v>165347.04</v>
      </c>
      <c r="C176">
        <v>28069402.93</v>
      </c>
      <c r="D176">
        <v>28234749.969999999</v>
      </c>
      <c r="E176">
        <v>29002740.465652101</v>
      </c>
      <c r="F176">
        <v>20</v>
      </c>
      <c r="G176">
        <v>3696247.7049747999</v>
      </c>
      <c r="H176">
        <v>8.0847982543294297</v>
      </c>
      <c r="I176">
        <v>880676.52709734405</v>
      </c>
      <c r="J176">
        <v>0</v>
      </c>
    </row>
    <row r="177" spans="1:10" x14ac:dyDescent="0.2">
      <c r="A177" s="1">
        <v>39448</v>
      </c>
      <c r="B177">
        <v>194423.45</v>
      </c>
      <c r="C177">
        <v>29292425.5</v>
      </c>
      <c r="D177">
        <v>29486848.949999999</v>
      </c>
      <c r="E177">
        <v>30396213.3901213</v>
      </c>
      <c r="F177">
        <v>20</v>
      </c>
      <c r="G177">
        <v>3730716.59485282</v>
      </c>
      <c r="H177">
        <v>8.3794344840818393</v>
      </c>
      <c r="I177">
        <v>865081.895124787</v>
      </c>
      <c r="J177">
        <v>0</v>
      </c>
    </row>
    <row r="178" spans="1:10" x14ac:dyDescent="0.2">
      <c r="A178" s="1">
        <v>39479</v>
      </c>
      <c r="B178">
        <v>161840.10999999999</v>
      </c>
      <c r="C178">
        <v>30207845.710000001</v>
      </c>
      <c r="D178">
        <v>30369685.82</v>
      </c>
      <c r="E178">
        <v>30331711.019090898</v>
      </c>
      <c r="F178">
        <v>20</v>
      </c>
      <c r="G178">
        <v>3481908.9951343099</v>
      </c>
      <c r="H178">
        <v>8.9245190019159697</v>
      </c>
      <c r="I178">
        <v>742651.97092738305</v>
      </c>
      <c r="J178">
        <v>0</v>
      </c>
    </row>
    <row r="179" spans="1:10" x14ac:dyDescent="0.2">
      <c r="A179" s="1">
        <v>39508</v>
      </c>
      <c r="B179">
        <v>193580.78</v>
      </c>
      <c r="C179">
        <v>35948887.140000001</v>
      </c>
      <c r="D179">
        <v>36142467.920000002</v>
      </c>
      <c r="E179">
        <v>36159656.564420797</v>
      </c>
      <c r="F179">
        <v>20</v>
      </c>
      <c r="G179">
        <v>3754457.7083301698</v>
      </c>
      <c r="H179">
        <v>9.8720761925536493</v>
      </c>
      <c r="I179">
        <v>904635.99393502204</v>
      </c>
      <c r="J179">
        <v>0</v>
      </c>
    </row>
    <row r="180" spans="1:10" x14ac:dyDescent="0.2">
      <c r="A180" s="1">
        <v>39539</v>
      </c>
      <c r="B180">
        <v>278472.51</v>
      </c>
      <c r="C180">
        <v>37207911.299999997</v>
      </c>
      <c r="D180">
        <v>37486383.810000002</v>
      </c>
      <c r="E180">
        <v>37487292.0625128</v>
      </c>
      <c r="F180">
        <v>20</v>
      </c>
      <c r="G180">
        <v>3601038.3554089</v>
      </c>
      <c r="H180">
        <v>10.6751759952034</v>
      </c>
      <c r="I180">
        <v>954426.14695503702</v>
      </c>
      <c r="J180">
        <v>0</v>
      </c>
    </row>
    <row r="181" spans="1:10" x14ac:dyDescent="0.2">
      <c r="A181" s="1">
        <v>39569</v>
      </c>
      <c r="B181">
        <v>363741.35</v>
      </c>
      <c r="C181">
        <v>50508546.520000003</v>
      </c>
      <c r="D181">
        <v>50872287.869999997</v>
      </c>
      <c r="E181">
        <v>50930039.084414601</v>
      </c>
      <c r="F181">
        <v>20</v>
      </c>
      <c r="G181">
        <v>4320099.2010811502</v>
      </c>
      <c r="H181">
        <v>11.992701605190501</v>
      </c>
      <c r="I181">
        <v>879621.53897376405</v>
      </c>
      <c r="J181">
        <v>0</v>
      </c>
    </row>
    <row r="182" spans="1:10" x14ac:dyDescent="0.2">
      <c r="A182" s="1">
        <v>39600</v>
      </c>
      <c r="B182">
        <v>393421.6</v>
      </c>
      <c r="C182">
        <v>55749983.310000002</v>
      </c>
      <c r="D182">
        <v>56143404.909999996</v>
      </c>
      <c r="E182">
        <v>37445144.416812897</v>
      </c>
      <c r="F182">
        <v>20</v>
      </c>
      <c r="G182">
        <v>4358968.2792846598</v>
      </c>
      <c r="H182">
        <v>8.7918107812123694</v>
      </c>
      <c r="I182">
        <v>878079.89596476394</v>
      </c>
      <c r="J182">
        <v>0</v>
      </c>
    </row>
    <row r="183" spans="1:10" x14ac:dyDescent="0.2">
      <c r="A183" s="1">
        <v>39630</v>
      </c>
      <c r="B183">
        <v>339546.96</v>
      </c>
      <c r="C183">
        <v>57710399.009999998</v>
      </c>
      <c r="D183">
        <v>58049945.969999999</v>
      </c>
      <c r="E183">
        <v>58048315.080166399</v>
      </c>
      <c r="F183">
        <v>20</v>
      </c>
      <c r="G183">
        <v>4639414.5826604404</v>
      </c>
      <c r="H183">
        <v>12.7504006115837</v>
      </c>
      <c r="I183">
        <v>1106079.4519779801</v>
      </c>
      <c r="J183">
        <v>0</v>
      </c>
    </row>
    <row r="184" spans="1:10" x14ac:dyDescent="0.2">
      <c r="A184" s="1">
        <v>39661</v>
      </c>
      <c r="B184">
        <v>148458.48000000001</v>
      </c>
      <c r="C184">
        <v>37978763.619999997</v>
      </c>
      <c r="D184">
        <v>38127222.100000001</v>
      </c>
      <c r="E184">
        <v>38127734.409976304</v>
      </c>
      <c r="F184">
        <v>20</v>
      </c>
      <c r="G184">
        <v>4254048.2048297198</v>
      </c>
      <c r="H184">
        <v>9.2092910267715293</v>
      </c>
      <c r="I184">
        <v>1049033.55021551</v>
      </c>
      <c r="J184">
        <v>0</v>
      </c>
    </row>
    <row r="185" spans="1:10" x14ac:dyDescent="0.2">
      <c r="A185" s="1">
        <v>39692</v>
      </c>
      <c r="B185">
        <v>113303.51</v>
      </c>
      <c r="C185">
        <v>13482057.140000001</v>
      </c>
      <c r="D185">
        <v>13595360.65</v>
      </c>
      <c r="E185">
        <v>13456449.658488501</v>
      </c>
      <c r="F185">
        <v>20</v>
      </c>
      <c r="G185">
        <v>1642121.1776660201</v>
      </c>
      <c r="H185">
        <v>8.4602056970426691</v>
      </c>
      <c r="I185">
        <v>436233.28403592098</v>
      </c>
      <c r="J185">
        <v>0</v>
      </c>
    </row>
    <row r="186" spans="1:10" x14ac:dyDescent="0.2">
      <c r="A186" s="1">
        <v>39722</v>
      </c>
      <c r="B186">
        <v>226040.71</v>
      </c>
      <c r="C186">
        <v>24315782.670000002</v>
      </c>
      <c r="D186">
        <v>24541823.379999999</v>
      </c>
      <c r="E186">
        <v>24516246.8864257</v>
      </c>
      <c r="F186">
        <v>20</v>
      </c>
      <c r="G186">
        <v>3450697.9705383801</v>
      </c>
      <c r="H186">
        <v>7.37356156010111</v>
      </c>
      <c r="I186">
        <v>927687.02465500101</v>
      </c>
      <c r="J186">
        <v>0</v>
      </c>
    </row>
    <row r="187" spans="1:10" x14ac:dyDescent="0.2">
      <c r="A187" s="1">
        <v>39753</v>
      </c>
      <c r="B187">
        <v>253728.78</v>
      </c>
      <c r="C187">
        <v>25399464.870000001</v>
      </c>
      <c r="D187">
        <v>25653193.649999999</v>
      </c>
      <c r="E187">
        <v>25735619.900881</v>
      </c>
      <c r="F187">
        <v>20</v>
      </c>
      <c r="G187">
        <v>3823545.4159350898</v>
      </c>
      <c r="H187">
        <v>6.9644581670334302</v>
      </c>
      <c r="I187">
        <v>893302.19815142802</v>
      </c>
      <c r="J187">
        <v>0</v>
      </c>
    </row>
    <row r="188" spans="1:10" x14ac:dyDescent="0.2">
      <c r="A188" s="1">
        <v>39783</v>
      </c>
      <c r="B188">
        <v>236172.11</v>
      </c>
      <c r="C188">
        <v>19731165.34</v>
      </c>
      <c r="D188">
        <v>19967337.449999999</v>
      </c>
      <c r="E188">
        <v>19982437.0653922</v>
      </c>
      <c r="F188">
        <v>20</v>
      </c>
      <c r="G188">
        <v>3184282.9857755699</v>
      </c>
      <c r="H188">
        <v>6.5227008177813603</v>
      </c>
      <c r="I188">
        <v>787688.16997339705</v>
      </c>
      <c r="J188">
        <v>0</v>
      </c>
    </row>
    <row r="189" spans="1:10" x14ac:dyDescent="0.2">
      <c r="A189" s="1">
        <v>39814</v>
      </c>
      <c r="B189">
        <v>183027.07</v>
      </c>
      <c r="C189">
        <v>19061094.219999999</v>
      </c>
      <c r="D189">
        <v>19244121.289999999</v>
      </c>
      <c r="E189">
        <v>19243153.869529199</v>
      </c>
      <c r="F189">
        <v>20</v>
      </c>
      <c r="G189">
        <v>3426258.6580056502</v>
      </c>
      <c r="H189">
        <v>5.8820064667002603</v>
      </c>
      <c r="I189">
        <v>910121.71344783797</v>
      </c>
      <c r="J189">
        <v>0</v>
      </c>
    </row>
    <row r="190" spans="1:10" x14ac:dyDescent="0.2">
      <c r="A190" s="1">
        <v>39845</v>
      </c>
      <c r="B190">
        <v>140572.28</v>
      </c>
      <c r="C190">
        <v>14517683.369999999</v>
      </c>
      <c r="D190">
        <v>14658255.65</v>
      </c>
      <c r="E190">
        <v>14862797.960321801</v>
      </c>
      <c r="F190">
        <v>20</v>
      </c>
      <c r="G190">
        <v>3563563.7983800499</v>
      </c>
      <c r="H190">
        <v>4.4157606163879102</v>
      </c>
      <c r="I190">
        <v>873046.71455051994</v>
      </c>
      <c r="J190">
        <v>0</v>
      </c>
    </row>
    <row r="191" spans="1:10" x14ac:dyDescent="0.2">
      <c r="A191" s="1">
        <v>39873</v>
      </c>
      <c r="B191">
        <v>171972.36</v>
      </c>
      <c r="C191">
        <v>13437165.210000001</v>
      </c>
      <c r="D191">
        <v>13609137.57</v>
      </c>
      <c r="E191">
        <v>13980870.968831399</v>
      </c>
      <c r="F191">
        <v>20</v>
      </c>
      <c r="G191">
        <v>3511578.54444928</v>
      </c>
      <c r="H191">
        <v>4.2382039783227503</v>
      </c>
      <c r="I191">
        <v>901915.18844630395</v>
      </c>
      <c r="J191">
        <v>0</v>
      </c>
    </row>
    <row r="192" spans="1:10" x14ac:dyDescent="0.2">
      <c r="A192" s="1">
        <v>39904</v>
      </c>
      <c r="B192">
        <v>113080.24</v>
      </c>
      <c r="C192">
        <v>11933638.859999999</v>
      </c>
      <c r="D192">
        <v>12046719.1</v>
      </c>
      <c r="E192">
        <v>12285730.228358001</v>
      </c>
      <c r="F192">
        <v>20</v>
      </c>
      <c r="G192">
        <v>3484200.4938692902</v>
      </c>
      <c r="H192">
        <v>3.7885611167142001</v>
      </c>
      <c r="I192">
        <v>914376.28555157897</v>
      </c>
      <c r="J192">
        <v>0</v>
      </c>
    </row>
    <row r="193" spans="1:10" x14ac:dyDescent="0.2">
      <c r="A193" s="1">
        <v>39934</v>
      </c>
      <c r="B193">
        <v>124296.39</v>
      </c>
      <c r="C193">
        <v>12857099.42</v>
      </c>
      <c r="D193">
        <v>12981395.810000001</v>
      </c>
      <c r="E193">
        <v>13133638.4563042</v>
      </c>
      <c r="F193">
        <v>20</v>
      </c>
      <c r="G193">
        <v>3753229.2499131002</v>
      </c>
      <c r="H193">
        <v>3.7292220829065399</v>
      </c>
      <c r="I193">
        <v>862986.94468242105</v>
      </c>
      <c r="J193">
        <v>0</v>
      </c>
    </row>
    <row r="194" spans="1:10" x14ac:dyDescent="0.2">
      <c r="A194" s="1">
        <v>39965</v>
      </c>
      <c r="B194">
        <v>119221.71</v>
      </c>
      <c r="C194">
        <v>12119596.25</v>
      </c>
      <c r="D194">
        <v>12238817.960000001</v>
      </c>
      <c r="E194">
        <v>12347413.107481901</v>
      </c>
      <c r="F194">
        <v>20</v>
      </c>
      <c r="G194">
        <v>3327678.70894968</v>
      </c>
      <c r="H194">
        <v>3.9647403974703002</v>
      </c>
      <c r="I194">
        <v>845969.09969273605</v>
      </c>
      <c r="J194">
        <v>0</v>
      </c>
    </row>
    <row r="195" spans="1:10" x14ac:dyDescent="0.2">
      <c r="A195" s="1">
        <v>39995</v>
      </c>
      <c r="B195">
        <v>82673.69</v>
      </c>
      <c r="C195">
        <v>11586338.880000001</v>
      </c>
      <c r="D195">
        <v>11669012.57</v>
      </c>
      <c r="E195">
        <v>11669610.678501699</v>
      </c>
      <c r="F195">
        <v>20</v>
      </c>
      <c r="G195">
        <v>4332035.0437927404</v>
      </c>
      <c r="H195">
        <v>2.9117419345225599</v>
      </c>
      <c r="I195">
        <v>944157.42033094703</v>
      </c>
      <c r="J195">
        <v>0</v>
      </c>
    </row>
    <row r="196" spans="1:10" x14ac:dyDescent="0.2">
      <c r="A196" s="1">
        <v>40026</v>
      </c>
      <c r="B196">
        <v>76066.240000000005</v>
      </c>
      <c r="C196">
        <v>10451743.65</v>
      </c>
      <c r="D196">
        <v>10527809.890000001</v>
      </c>
      <c r="E196">
        <v>10528145.1555053</v>
      </c>
      <c r="F196">
        <v>20</v>
      </c>
      <c r="G196">
        <v>3390212.9187746099</v>
      </c>
      <c r="H196">
        <v>3.3902893379132002</v>
      </c>
      <c r="I196">
        <v>965657.556271818</v>
      </c>
      <c r="J196">
        <v>0</v>
      </c>
    </row>
    <row r="197" spans="1:10" x14ac:dyDescent="0.2">
      <c r="A197" s="1">
        <v>40057</v>
      </c>
      <c r="B197">
        <v>94158.28</v>
      </c>
      <c r="C197">
        <v>8511257.6300000008</v>
      </c>
      <c r="D197">
        <v>8605415.9100000001</v>
      </c>
      <c r="E197">
        <v>8632359.63400474</v>
      </c>
      <c r="F197">
        <v>20</v>
      </c>
      <c r="G197">
        <v>3094048.37425528</v>
      </c>
      <c r="H197">
        <v>3.0733059016953299</v>
      </c>
      <c r="I197">
        <v>876597.49472487695</v>
      </c>
      <c r="J197">
        <v>0</v>
      </c>
    </row>
    <row r="198" spans="1:10" x14ac:dyDescent="0.2">
      <c r="A198" s="1">
        <v>40087</v>
      </c>
      <c r="B198">
        <v>171357.33</v>
      </c>
      <c r="C198">
        <v>12085283.66</v>
      </c>
      <c r="D198">
        <v>12256640.99</v>
      </c>
      <c r="E198">
        <v>12260186.0695726</v>
      </c>
      <c r="F198">
        <v>20</v>
      </c>
      <c r="G198">
        <v>3252455.7002732898</v>
      </c>
      <c r="H198">
        <v>4.0336160641745398</v>
      </c>
      <c r="I198">
        <v>858971.49106576503</v>
      </c>
      <c r="J198">
        <v>0</v>
      </c>
    </row>
    <row r="199" spans="1:10" x14ac:dyDescent="0.2">
      <c r="A199" s="1">
        <v>40118</v>
      </c>
      <c r="B199">
        <v>130827.27</v>
      </c>
      <c r="C199">
        <v>11410611.35</v>
      </c>
      <c r="D199">
        <v>11541438.619999999</v>
      </c>
      <c r="E199">
        <v>11527460.6273685</v>
      </c>
      <c r="F199">
        <v>20</v>
      </c>
      <c r="G199">
        <v>3030937.8580480702</v>
      </c>
      <c r="H199">
        <v>4.1935021055655097</v>
      </c>
      <c r="I199">
        <v>1182783.6621942699</v>
      </c>
      <c r="J199">
        <v>0</v>
      </c>
    </row>
    <row r="200" spans="1:10" x14ac:dyDescent="0.2">
      <c r="A200" s="1">
        <v>40148</v>
      </c>
      <c r="B200">
        <v>173505.56</v>
      </c>
      <c r="C200">
        <v>14951094.68</v>
      </c>
      <c r="D200">
        <v>15124600.24</v>
      </c>
      <c r="E200">
        <v>15171498.7654073</v>
      </c>
      <c r="F200">
        <v>20</v>
      </c>
      <c r="G200">
        <v>3224516.8298294502</v>
      </c>
      <c r="H200">
        <v>4.9591457981766798</v>
      </c>
      <c r="I200">
        <v>819350.32239140896</v>
      </c>
      <c r="J200">
        <v>0</v>
      </c>
    </row>
    <row r="201" spans="1:10" x14ac:dyDescent="0.2">
      <c r="A201" s="1">
        <v>40179</v>
      </c>
      <c r="B201">
        <v>254082.89</v>
      </c>
      <c r="C201">
        <v>16985379.75</v>
      </c>
      <c r="D201">
        <v>17239462.640000001</v>
      </c>
      <c r="E201">
        <v>17294082.791611802</v>
      </c>
      <c r="F201">
        <v>20</v>
      </c>
      <c r="G201">
        <v>3098016.7633811599</v>
      </c>
      <c r="H201">
        <v>5.8317297968399702</v>
      </c>
      <c r="I201">
        <v>772713.87850781099</v>
      </c>
      <c r="J201">
        <v>0</v>
      </c>
    </row>
    <row r="202" spans="1:10" x14ac:dyDescent="0.2">
      <c r="A202" s="1">
        <v>40210</v>
      </c>
      <c r="B202">
        <v>191297.23</v>
      </c>
      <c r="C202">
        <v>14112844.49</v>
      </c>
      <c r="D202">
        <v>14304141.720000001</v>
      </c>
      <c r="E202">
        <v>13966561.2559328</v>
      </c>
      <c r="F202">
        <v>20</v>
      </c>
      <c r="G202">
        <v>2684735.5631207</v>
      </c>
      <c r="H202">
        <v>5.4830682329488001</v>
      </c>
      <c r="I202">
        <v>754027.024082224</v>
      </c>
      <c r="J202">
        <v>0</v>
      </c>
    </row>
    <row r="203" spans="1:10" x14ac:dyDescent="0.2">
      <c r="A203" s="1">
        <v>40238</v>
      </c>
      <c r="B203">
        <v>153807.01999999999</v>
      </c>
      <c r="C203">
        <v>11426072.27</v>
      </c>
      <c r="D203">
        <v>11579879.289999999</v>
      </c>
      <c r="E203">
        <v>11768150.5275346</v>
      </c>
      <c r="F203">
        <v>20</v>
      </c>
      <c r="G203">
        <v>2586520.8439664901</v>
      </c>
      <c r="H203">
        <v>4.7980127980122003</v>
      </c>
      <c r="I203">
        <v>642009.584141928</v>
      </c>
      <c r="J203">
        <v>0</v>
      </c>
    </row>
    <row r="204" spans="1:10" x14ac:dyDescent="0.2">
      <c r="A204" s="1">
        <v>40269</v>
      </c>
      <c r="B204">
        <v>159521.32999999999</v>
      </c>
      <c r="C204">
        <v>11981123.98</v>
      </c>
      <c r="D204">
        <v>12140645.310000001</v>
      </c>
      <c r="E204">
        <v>12176217.416331399</v>
      </c>
      <c r="F204">
        <v>20</v>
      </c>
      <c r="G204">
        <v>3119146.52007651</v>
      </c>
      <c r="H204">
        <v>4.1665467298714196</v>
      </c>
      <c r="I204">
        <v>819852.316883135</v>
      </c>
      <c r="J204">
        <v>0</v>
      </c>
    </row>
    <row r="205" spans="1:10" x14ac:dyDescent="0.2">
      <c r="A205" s="1">
        <v>40299</v>
      </c>
      <c r="B205">
        <v>209854.5</v>
      </c>
      <c r="C205">
        <v>12680654.890000001</v>
      </c>
      <c r="D205">
        <v>12890509.390000001</v>
      </c>
      <c r="E205">
        <v>12868394.8288207</v>
      </c>
      <c r="F205">
        <v>20</v>
      </c>
      <c r="G205">
        <v>3107919.6997280298</v>
      </c>
      <c r="H205">
        <v>4.3970622008296099</v>
      </c>
      <c r="I205">
        <v>797321.40606709197</v>
      </c>
      <c r="J205">
        <v>0</v>
      </c>
    </row>
    <row r="206" spans="1:10" x14ac:dyDescent="0.2">
      <c r="A206" s="1">
        <v>40330</v>
      </c>
      <c r="B206">
        <v>224038.77</v>
      </c>
      <c r="C206">
        <v>14495120.43</v>
      </c>
      <c r="D206">
        <v>14719159.199999999</v>
      </c>
      <c r="E206">
        <v>14705603.1688994</v>
      </c>
      <c r="F206">
        <v>20</v>
      </c>
      <c r="G206">
        <v>3215578.80395512</v>
      </c>
      <c r="H206">
        <v>4.8289210588676497</v>
      </c>
      <c r="I206">
        <v>822173.03396795702</v>
      </c>
      <c r="J206">
        <v>0</v>
      </c>
    </row>
    <row r="207" spans="1:10" x14ac:dyDescent="0.2">
      <c r="A207" s="1">
        <v>40360</v>
      </c>
      <c r="B207">
        <v>242975.7</v>
      </c>
      <c r="C207">
        <v>15768504.98</v>
      </c>
      <c r="D207">
        <v>16011480.68</v>
      </c>
      <c r="E207">
        <v>17116025.9836233</v>
      </c>
      <c r="F207">
        <v>20</v>
      </c>
      <c r="G207">
        <v>3606809.12559711</v>
      </c>
      <c r="H207">
        <v>4.87950785765827</v>
      </c>
      <c r="I207">
        <v>483427.48580137</v>
      </c>
      <c r="J207">
        <v>0</v>
      </c>
    </row>
    <row r="208" spans="1:10" x14ac:dyDescent="0.2">
      <c r="A208" s="1">
        <v>40391</v>
      </c>
      <c r="B208">
        <v>246717.32</v>
      </c>
      <c r="C208">
        <v>14657032.58</v>
      </c>
      <c r="D208">
        <v>14903749.9</v>
      </c>
      <c r="E208">
        <v>14893632.9803316</v>
      </c>
      <c r="F208">
        <v>20</v>
      </c>
      <c r="G208">
        <v>3548478.3784590601</v>
      </c>
      <c r="H208">
        <v>4.3030667813497798</v>
      </c>
      <c r="I208">
        <v>375706.45435349102</v>
      </c>
      <c r="J208">
        <v>0</v>
      </c>
    </row>
    <row r="209" spans="1:10" x14ac:dyDescent="0.2">
      <c r="A209" s="1">
        <v>40422</v>
      </c>
      <c r="B209">
        <v>99605.86</v>
      </c>
      <c r="C209">
        <v>11624484.609999999</v>
      </c>
      <c r="D209">
        <v>11724090.470000001</v>
      </c>
      <c r="E209">
        <v>11927966.8564243</v>
      </c>
      <c r="F209">
        <v>20</v>
      </c>
      <c r="G209">
        <v>3051607.80966888</v>
      </c>
      <c r="H209">
        <v>4.0366590796823898</v>
      </c>
      <c r="I209">
        <v>390333.51610529399</v>
      </c>
      <c r="J209">
        <v>0</v>
      </c>
    </row>
    <row r="210" spans="1:10" x14ac:dyDescent="0.2">
      <c r="A210" s="1">
        <v>40452</v>
      </c>
      <c r="B210">
        <v>204955.93</v>
      </c>
      <c r="C210">
        <v>11163442.630000001</v>
      </c>
      <c r="D210">
        <v>11368398.560000001</v>
      </c>
      <c r="E210">
        <v>11381710.6761081</v>
      </c>
      <c r="F210">
        <v>20</v>
      </c>
      <c r="G210">
        <v>3111615.8890208299</v>
      </c>
      <c r="H210">
        <v>3.79267128989623</v>
      </c>
      <c r="I210">
        <v>419625.57136613497</v>
      </c>
      <c r="J210">
        <v>0</v>
      </c>
    </row>
    <row r="211" spans="1:10" x14ac:dyDescent="0.2">
      <c r="A211" s="1">
        <v>40483</v>
      </c>
      <c r="B211">
        <v>228842.11</v>
      </c>
      <c r="C211">
        <v>10027820.25</v>
      </c>
      <c r="D211">
        <v>10256662.359999999</v>
      </c>
      <c r="E211">
        <v>8749837.7267365903</v>
      </c>
      <c r="F211">
        <v>20</v>
      </c>
      <c r="G211">
        <v>2882758.2350856499</v>
      </c>
      <c r="H211">
        <v>3.1664436279969199</v>
      </c>
      <c r="I211">
        <v>378253.71780605399</v>
      </c>
      <c r="J211">
        <v>0</v>
      </c>
    </row>
    <row r="212" spans="1:10" x14ac:dyDescent="0.2">
      <c r="A212" s="1">
        <v>40513</v>
      </c>
      <c r="B212">
        <v>278567.28999999998</v>
      </c>
      <c r="C212">
        <v>14606614.720000001</v>
      </c>
      <c r="D212">
        <v>14885182.01</v>
      </c>
      <c r="E212">
        <v>14845303.9082688</v>
      </c>
      <c r="F212">
        <v>20</v>
      </c>
      <c r="G212">
        <v>3421951.7112452402</v>
      </c>
      <c r="H212">
        <v>4.4708944534466397</v>
      </c>
      <c r="I212">
        <v>453881.01749983098</v>
      </c>
      <c r="J212">
        <v>0</v>
      </c>
    </row>
    <row r="213" spans="1:10" x14ac:dyDescent="0.2">
      <c r="A213" s="1">
        <v>40544</v>
      </c>
      <c r="B213">
        <v>264910.86</v>
      </c>
      <c r="C213">
        <v>15098019.33</v>
      </c>
      <c r="D213">
        <v>15362930.189999999</v>
      </c>
      <c r="E213">
        <v>15360581.0291721</v>
      </c>
      <c r="F213">
        <v>20</v>
      </c>
      <c r="G213">
        <v>3375562.12183112</v>
      </c>
      <c r="H213">
        <v>4.6766239261280296</v>
      </c>
      <c r="I213">
        <v>425653.553914816</v>
      </c>
      <c r="J213">
        <v>0</v>
      </c>
    </row>
    <row r="214" spans="1:10" x14ac:dyDescent="0.2">
      <c r="A214" s="1">
        <v>40575</v>
      </c>
      <c r="B214">
        <v>201958.22</v>
      </c>
      <c r="C214">
        <v>13179157.560000001</v>
      </c>
      <c r="D214">
        <v>13381115.779999999</v>
      </c>
      <c r="E214">
        <v>13380362.031560101</v>
      </c>
      <c r="F214">
        <v>20</v>
      </c>
      <c r="G214">
        <v>3160531.0563695501</v>
      </c>
      <c r="H214">
        <v>4.3538604338606799</v>
      </c>
      <c r="I214">
        <v>380149.08475517097</v>
      </c>
      <c r="J214">
        <v>0</v>
      </c>
    </row>
    <row r="215" spans="1:10" x14ac:dyDescent="0.2">
      <c r="A215" s="1">
        <v>40603</v>
      </c>
      <c r="B215">
        <v>155833.62</v>
      </c>
      <c r="C215">
        <v>14568876.029999999</v>
      </c>
      <c r="D215">
        <v>14724709.65</v>
      </c>
      <c r="E215">
        <v>15031792.2296222</v>
      </c>
      <c r="F215">
        <v>20</v>
      </c>
      <c r="G215">
        <v>3671020.83992921</v>
      </c>
      <c r="H215">
        <v>4.2158179259691</v>
      </c>
      <c r="I215">
        <v>444563.23395755101</v>
      </c>
      <c r="J215">
        <v>0</v>
      </c>
    </row>
    <row r="216" spans="1:10" x14ac:dyDescent="0.2">
      <c r="A216" s="1">
        <v>40634</v>
      </c>
      <c r="B216">
        <v>162702.46</v>
      </c>
      <c r="C216">
        <v>15178610.220000001</v>
      </c>
      <c r="D216">
        <v>15341312.68</v>
      </c>
      <c r="E216">
        <v>15441512.918981999</v>
      </c>
      <c r="F216">
        <v>20</v>
      </c>
      <c r="G216">
        <v>3570094.2529247398</v>
      </c>
      <c r="H216">
        <v>4.4454246779646898</v>
      </c>
      <c r="I216">
        <v>429072.17562949099</v>
      </c>
      <c r="J216">
        <v>0</v>
      </c>
    </row>
    <row r="217" spans="1:10" x14ac:dyDescent="0.2">
      <c r="A217" s="1">
        <v>40664</v>
      </c>
      <c r="B217">
        <v>238850.63</v>
      </c>
      <c r="C217">
        <v>14429561.050000001</v>
      </c>
      <c r="D217">
        <v>14668411.68</v>
      </c>
      <c r="E217">
        <v>14763163.680118</v>
      </c>
      <c r="F217">
        <v>20</v>
      </c>
      <c r="G217">
        <v>3349170.4186421102</v>
      </c>
      <c r="H217">
        <v>4.5395683399796098</v>
      </c>
      <c r="I217">
        <v>440624.31754596898</v>
      </c>
      <c r="J217">
        <v>0</v>
      </c>
    </row>
    <row r="218" spans="1:10" x14ac:dyDescent="0.2">
      <c r="A218" s="1">
        <v>40695</v>
      </c>
      <c r="B218">
        <v>253060.35</v>
      </c>
      <c r="C218">
        <v>14387610.109999999</v>
      </c>
      <c r="D218">
        <v>14640670.460000001</v>
      </c>
      <c r="E218">
        <v>14720437.560725801</v>
      </c>
      <c r="F218">
        <v>20</v>
      </c>
      <c r="G218">
        <v>3198038.1552025802</v>
      </c>
      <c r="H218">
        <v>4.7348835123557098</v>
      </c>
      <c r="I218">
        <v>421900.572227386</v>
      </c>
      <c r="J218">
        <v>0</v>
      </c>
    </row>
    <row r="219" spans="1:10" x14ac:dyDescent="0.2">
      <c r="A219" s="1">
        <v>40725</v>
      </c>
      <c r="B219">
        <v>292855.40000000002</v>
      </c>
      <c r="C219">
        <v>14940906.640000001</v>
      </c>
      <c r="D219">
        <v>15233762.039999999</v>
      </c>
      <c r="E219">
        <v>15272628.790682999</v>
      </c>
      <c r="F219">
        <v>20</v>
      </c>
      <c r="G219">
        <v>3422480.74720369</v>
      </c>
      <c r="H219">
        <v>4.5909045567753299</v>
      </c>
      <c r="I219">
        <v>439653.66713024297</v>
      </c>
    </row>
    <row r="220" spans="1:10" x14ac:dyDescent="0.2">
      <c r="A220" s="1">
        <v>40756</v>
      </c>
      <c r="B220">
        <v>289320.78000000003</v>
      </c>
      <c r="C220">
        <v>16289417.439999999</v>
      </c>
      <c r="D220">
        <v>16578738.220000001</v>
      </c>
      <c r="E220">
        <v>16812543.282444201</v>
      </c>
      <c r="F220">
        <v>20</v>
      </c>
      <c r="G220">
        <v>3941256.0509752398</v>
      </c>
      <c r="H220">
        <v>4.4078207102052698</v>
      </c>
      <c r="I220">
        <v>559806.76326633</v>
      </c>
    </row>
    <row r="221" spans="1:10" x14ac:dyDescent="0.2">
      <c r="A221" s="1">
        <v>40787</v>
      </c>
      <c r="B221">
        <v>291076.71999999997</v>
      </c>
      <c r="C221">
        <v>10222301.59</v>
      </c>
      <c r="D221">
        <v>10513378.310000001</v>
      </c>
      <c r="E221">
        <v>10514206.176583201</v>
      </c>
      <c r="F221">
        <v>20</v>
      </c>
      <c r="G221">
        <v>2655619.9054052699</v>
      </c>
      <c r="H221">
        <v>4.0882909012439503</v>
      </c>
      <c r="I221">
        <v>342740.519847441</v>
      </c>
    </row>
    <row r="222" spans="1:10" x14ac:dyDescent="0.2">
      <c r="A222" s="1"/>
    </row>
    <row r="223" spans="1:10" x14ac:dyDescent="0.2">
      <c r="D223" s="28">
        <f>SUM(D129:D222)</f>
        <v>2011032758.5900004</v>
      </c>
      <c r="F223" s="23"/>
      <c r="G223" s="77">
        <f>SUM(G129:G222)</f>
        <v>317015148.81232005</v>
      </c>
    </row>
    <row r="224" spans="1:10" x14ac:dyDescent="0.2">
      <c r="D224" s="28">
        <f>+Z130+Z131+Z132+Z133+Z134+Z135+Z136+Z137</f>
        <v>2011032758.5899999</v>
      </c>
      <c r="G224" s="77">
        <f>+Z142+Z143+Z144+Z145+Z146+Z147+Z148+Z149</f>
        <v>317015148.81232005</v>
      </c>
    </row>
    <row r="225" spans="1:26" ht="15.75" x14ac:dyDescent="0.25">
      <c r="A225" s="40" t="s">
        <v>2</v>
      </c>
    </row>
    <row r="226" spans="1:26" x14ac:dyDescent="0.2">
      <c r="M226" s="10" t="s">
        <v>87</v>
      </c>
    </row>
    <row r="227" spans="1:26" x14ac:dyDescent="0.2">
      <c r="A227" s="14" t="s">
        <v>76</v>
      </c>
      <c r="B227" s="14" t="s">
        <v>77</v>
      </c>
      <c r="C227" s="14" t="s">
        <v>78</v>
      </c>
      <c r="D227" s="82" t="s">
        <v>7</v>
      </c>
      <c r="E227" s="14" t="s">
        <v>79</v>
      </c>
      <c r="F227" s="14" t="s">
        <v>80</v>
      </c>
      <c r="G227" s="78" t="s">
        <v>81</v>
      </c>
      <c r="H227" s="14" t="s">
        <v>82</v>
      </c>
      <c r="I227" s="14" t="s">
        <v>83</v>
      </c>
      <c r="J227" s="14" t="s">
        <v>84</v>
      </c>
    </row>
    <row r="228" spans="1:26" x14ac:dyDescent="0.2">
      <c r="A228" s="1">
        <v>37987</v>
      </c>
      <c r="B228">
        <v>2394.5300000000002</v>
      </c>
      <c r="C228">
        <v>1295243.95</v>
      </c>
      <c r="D228" s="28">
        <v>1297638.48</v>
      </c>
      <c r="E228">
        <v>1297298.39611493</v>
      </c>
      <c r="F228">
        <v>50</v>
      </c>
      <c r="G228" s="77">
        <v>202396.636995676</v>
      </c>
      <c r="H228">
        <v>6.4126850112469</v>
      </c>
      <c r="I228">
        <v>607.48427401599997</v>
      </c>
      <c r="J228">
        <v>0</v>
      </c>
      <c r="N228" s="9" t="s">
        <v>23</v>
      </c>
      <c r="O228" s="9" t="s">
        <v>24</v>
      </c>
      <c r="P228" s="9" t="s">
        <v>25</v>
      </c>
      <c r="Q228" s="9" t="s">
        <v>26</v>
      </c>
      <c r="R228" s="9" t="s">
        <v>27</v>
      </c>
      <c r="S228" s="9" t="s">
        <v>28</v>
      </c>
      <c r="T228" s="9" t="s">
        <v>29</v>
      </c>
      <c r="U228" s="9" t="s">
        <v>30</v>
      </c>
      <c r="V228" s="9" t="s">
        <v>31</v>
      </c>
      <c r="W228" s="9" t="s">
        <v>32</v>
      </c>
      <c r="X228" s="9" t="s">
        <v>33</v>
      </c>
      <c r="Y228" s="9" t="s">
        <v>34</v>
      </c>
    </row>
    <row r="229" spans="1:26" x14ac:dyDescent="0.2">
      <c r="A229" s="1">
        <v>38018</v>
      </c>
      <c r="B229">
        <v>3894.2</v>
      </c>
      <c r="C229">
        <v>1108562.83</v>
      </c>
      <c r="D229" s="28">
        <v>1112457.03</v>
      </c>
      <c r="E229">
        <v>1113346.5206490599</v>
      </c>
      <c r="F229">
        <v>50</v>
      </c>
      <c r="G229" s="77">
        <v>207869.61792387001</v>
      </c>
      <c r="H229">
        <v>5.35886647309185</v>
      </c>
      <c r="I229">
        <v>599.00561757699995</v>
      </c>
      <c r="J229">
        <v>0</v>
      </c>
      <c r="M229">
        <v>2004</v>
      </c>
      <c r="N229">
        <v>1297638.48</v>
      </c>
      <c r="O229">
        <v>1112457.03</v>
      </c>
      <c r="P229">
        <v>1124707.47</v>
      </c>
      <c r="Q229">
        <v>1123631.6100000001</v>
      </c>
      <c r="R229">
        <v>1254603.46</v>
      </c>
      <c r="S229">
        <v>1210573.1100000001</v>
      </c>
      <c r="T229">
        <v>1309700.83</v>
      </c>
      <c r="U229">
        <v>1325793.3600000001</v>
      </c>
      <c r="V229">
        <v>1130468.6499999999</v>
      </c>
      <c r="W229">
        <v>1421334.91</v>
      </c>
      <c r="X229">
        <v>1388108.66</v>
      </c>
      <c r="Y229">
        <v>1139523.23</v>
      </c>
      <c r="Z229" s="28">
        <f t="shared" ref="Z229:Z236" si="4">SUM(N229:Y229)</f>
        <v>14838540.800000001</v>
      </c>
    </row>
    <row r="230" spans="1:26" x14ac:dyDescent="0.2">
      <c r="A230" s="1">
        <v>38047</v>
      </c>
      <c r="B230">
        <v>-1364.14</v>
      </c>
      <c r="C230">
        <v>1126071.6100000001</v>
      </c>
      <c r="D230" s="28">
        <v>1124707.47</v>
      </c>
      <c r="E230">
        <v>1124611.8895984299</v>
      </c>
      <c r="F230">
        <v>50</v>
      </c>
      <c r="G230" s="77">
        <v>117553.055439106</v>
      </c>
      <c r="H230">
        <v>9.57068063821397</v>
      </c>
      <c r="I230">
        <v>450.86205550800003</v>
      </c>
      <c r="J230">
        <v>0</v>
      </c>
      <c r="M230">
        <v>2005</v>
      </c>
      <c r="N230">
        <v>987927.33</v>
      </c>
      <c r="O230">
        <v>911752.17</v>
      </c>
      <c r="P230">
        <v>1141508.8</v>
      </c>
      <c r="Q230">
        <v>1070490.58</v>
      </c>
      <c r="R230">
        <v>994797.17</v>
      </c>
      <c r="S230">
        <v>979611.51</v>
      </c>
      <c r="T230">
        <v>1057589.3600000001</v>
      </c>
      <c r="U230">
        <v>1111822.3899999999</v>
      </c>
      <c r="V230">
        <v>367970.38</v>
      </c>
      <c r="W230">
        <v>341114.27</v>
      </c>
      <c r="X230">
        <v>536586.6</v>
      </c>
      <c r="Y230">
        <v>963070.66</v>
      </c>
      <c r="Z230" s="28">
        <f t="shared" si="4"/>
        <v>10464241.219999999</v>
      </c>
    </row>
    <row r="231" spans="1:26" x14ac:dyDescent="0.2">
      <c r="A231" s="1">
        <v>38078</v>
      </c>
      <c r="B231">
        <v>89308.97</v>
      </c>
      <c r="C231">
        <v>1034322.64</v>
      </c>
      <c r="D231" s="28">
        <v>1123631.6100000001</v>
      </c>
      <c r="E231">
        <v>1124081.0682401101</v>
      </c>
      <c r="F231">
        <v>50</v>
      </c>
      <c r="G231" s="77">
        <v>187504.629687554</v>
      </c>
      <c r="H231">
        <v>5.9960214917486399</v>
      </c>
      <c r="I231">
        <v>200.72116883499999</v>
      </c>
      <c r="J231">
        <v>0</v>
      </c>
      <c r="M231">
        <v>2006</v>
      </c>
      <c r="N231">
        <v>905461.43</v>
      </c>
      <c r="O231">
        <v>726668.16</v>
      </c>
      <c r="P231">
        <v>843111.23</v>
      </c>
      <c r="Q231">
        <v>891182.97</v>
      </c>
      <c r="R231">
        <v>1056011.52</v>
      </c>
      <c r="S231">
        <v>1371316.34</v>
      </c>
      <c r="T231">
        <v>1674534.82</v>
      </c>
      <c r="U231">
        <v>1561055.42</v>
      </c>
      <c r="V231">
        <v>1359323.88</v>
      </c>
      <c r="W231">
        <v>1286966.21</v>
      </c>
      <c r="X231">
        <v>1218890.06</v>
      </c>
      <c r="Y231">
        <v>1171698.8600000001</v>
      </c>
      <c r="Z231" s="28">
        <f t="shared" si="4"/>
        <v>14066220.9</v>
      </c>
    </row>
    <row r="232" spans="1:26" x14ac:dyDescent="0.2">
      <c r="A232" s="1">
        <v>38108</v>
      </c>
      <c r="B232">
        <v>7596.17</v>
      </c>
      <c r="C232">
        <v>1247007.29</v>
      </c>
      <c r="D232" s="28">
        <v>1254603.46</v>
      </c>
      <c r="E232">
        <v>1254603.4495715301</v>
      </c>
      <c r="F232">
        <v>50</v>
      </c>
      <c r="G232" s="77">
        <v>196468.560773203</v>
      </c>
      <c r="H232">
        <v>6.3868998419537499</v>
      </c>
      <c r="I232">
        <v>221.57017971900001</v>
      </c>
      <c r="J232">
        <v>0</v>
      </c>
      <c r="M232">
        <v>2007</v>
      </c>
      <c r="N232">
        <v>1143074.33</v>
      </c>
      <c r="O232">
        <v>1197717.31</v>
      </c>
      <c r="P232">
        <v>1430511.74</v>
      </c>
      <c r="Q232">
        <v>1219678.43</v>
      </c>
      <c r="R232">
        <v>1383533.4</v>
      </c>
      <c r="S232">
        <v>1414467.14</v>
      </c>
      <c r="T232">
        <v>1498284.04</v>
      </c>
      <c r="U232">
        <v>1234923.1100000001</v>
      </c>
      <c r="V232">
        <v>1661120.16</v>
      </c>
      <c r="W232">
        <v>2031002.01</v>
      </c>
      <c r="X232">
        <v>2411930.35</v>
      </c>
      <c r="Y232">
        <v>2354820.6800000002</v>
      </c>
      <c r="Z232" s="28">
        <f t="shared" si="4"/>
        <v>18981062.699999999</v>
      </c>
    </row>
    <row r="233" spans="1:26" x14ac:dyDescent="0.2">
      <c r="A233" s="1">
        <v>38139</v>
      </c>
      <c r="B233">
        <v>5734.81</v>
      </c>
      <c r="C233">
        <v>1204838.3</v>
      </c>
      <c r="D233" s="28">
        <v>1210573.1100000001</v>
      </c>
      <c r="E233">
        <v>1198508.82964906</v>
      </c>
      <c r="F233">
        <v>50</v>
      </c>
      <c r="G233" s="77">
        <v>199993.91430075801</v>
      </c>
      <c r="H233">
        <v>5.9933712579757499</v>
      </c>
      <c r="I233">
        <v>128.94809116100001</v>
      </c>
      <c r="J233">
        <v>0</v>
      </c>
      <c r="M233">
        <v>2008</v>
      </c>
      <c r="N233">
        <v>2430454.83</v>
      </c>
      <c r="O233">
        <v>1938790.52</v>
      </c>
      <c r="P233">
        <v>2328769.7200000002</v>
      </c>
      <c r="Q233">
        <v>2808734.32</v>
      </c>
      <c r="R233">
        <v>3326555.61</v>
      </c>
      <c r="S233">
        <v>3522688.97</v>
      </c>
      <c r="T233">
        <v>6529060.5300000003</v>
      </c>
      <c r="U233">
        <v>4405816.8</v>
      </c>
      <c r="V233">
        <v>795154.97</v>
      </c>
      <c r="W233">
        <v>1702173.01</v>
      </c>
      <c r="X233">
        <v>1773050.64</v>
      </c>
      <c r="Y233">
        <v>624699.32999999996</v>
      </c>
      <c r="Z233" s="28">
        <f t="shared" si="4"/>
        <v>32185949.25</v>
      </c>
    </row>
    <row r="234" spans="1:26" x14ac:dyDescent="0.2">
      <c r="A234" s="1">
        <v>38169</v>
      </c>
      <c r="B234">
        <v>3512.42</v>
      </c>
      <c r="C234">
        <v>1306188.4099999999</v>
      </c>
      <c r="D234" s="28">
        <v>1309700.83</v>
      </c>
      <c r="E234">
        <v>1309599.46048348</v>
      </c>
      <c r="F234">
        <v>50</v>
      </c>
      <c r="G234" s="77">
        <v>163648.10220884599</v>
      </c>
      <c r="H234">
        <v>8.0048388886218298</v>
      </c>
      <c r="I234">
        <v>377.23212704700001</v>
      </c>
      <c r="J234">
        <v>0</v>
      </c>
      <c r="M234">
        <v>2009</v>
      </c>
      <c r="N234">
        <v>854136.09</v>
      </c>
      <c r="O234">
        <v>847459.76</v>
      </c>
      <c r="P234">
        <v>870954.49</v>
      </c>
      <c r="Q234">
        <v>848121.81</v>
      </c>
      <c r="R234">
        <v>1062976.46</v>
      </c>
      <c r="S234">
        <v>1168611.81</v>
      </c>
      <c r="T234">
        <v>1098497.6000000001</v>
      </c>
      <c r="U234">
        <v>1525480.86</v>
      </c>
      <c r="V234">
        <v>1427805.51</v>
      </c>
      <c r="W234">
        <v>1744641.51</v>
      </c>
      <c r="X234">
        <v>1729075.43</v>
      </c>
      <c r="Y234">
        <v>1735040.85</v>
      </c>
      <c r="Z234" s="28">
        <f t="shared" si="4"/>
        <v>14912802.18</v>
      </c>
    </row>
    <row r="235" spans="1:26" x14ac:dyDescent="0.2">
      <c r="A235" s="1">
        <v>38200</v>
      </c>
      <c r="B235">
        <v>3555.15</v>
      </c>
      <c r="C235">
        <v>1322238.21</v>
      </c>
      <c r="D235" s="28">
        <v>1325793.3600000001</v>
      </c>
      <c r="E235">
        <v>1330300.1112029401</v>
      </c>
      <c r="F235">
        <v>50</v>
      </c>
      <c r="G235" s="77">
        <v>192419.05906979099</v>
      </c>
      <c r="H235">
        <v>6.9315528034888896</v>
      </c>
      <c r="I235">
        <v>3462.757136966</v>
      </c>
      <c r="J235">
        <v>0</v>
      </c>
      <c r="M235">
        <v>2010</v>
      </c>
      <c r="N235">
        <v>1737598.47</v>
      </c>
      <c r="O235">
        <v>1781681.65</v>
      </c>
      <c r="P235">
        <v>1161693.06</v>
      </c>
      <c r="Q235">
        <v>1251506.68</v>
      </c>
      <c r="R235">
        <v>1842447.68</v>
      </c>
      <c r="S235">
        <v>1425343.56</v>
      </c>
      <c r="T235">
        <v>1885632.78</v>
      </c>
      <c r="U235">
        <v>2047291.6</v>
      </c>
      <c r="V235">
        <v>2173582.4900000002</v>
      </c>
      <c r="W235">
        <v>2826046.7</v>
      </c>
      <c r="X235">
        <v>1992140.45</v>
      </c>
      <c r="Y235">
        <v>2376308.56</v>
      </c>
      <c r="Z235" s="28">
        <f t="shared" si="4"/>
        <v>22501273.679999996</v>
      </c>
    </row>
    <row r="236" spans="1:26" x14ac:dyDescent="0.2">
      <c r="A236" s="1">
        <v>38231</v>
      </c>
      <c r="B236">
        <v>2968.99</v>
      </c>
      <c r="C236">
        <v>1127499.6599999999</v>
      </c>
      <c r="D236" s="28">
        <v>1130468.6499999999</v>
      </c>
      <c r="E236">
        <v>1130471.7363190299</v>
      </c>
      <c r="F236">
        <v>50</v>
      </c>
      <c r="G236" s="77">
        <v>169816.85131197999</v>
      </c>
      <c r="H236">
        <v>6.6605395557679996</v>
      </c>
      <c r="I236">
        <v>600.11908038499996</v>
      </c>
      <c r="J236">
        <v>0</v>
      </c>
      <c r="M236">
        <v>2011</v>
      </c>
      <c r="N236">
        <v>2430586.4300000002</v>
      </c>
      <c r="O236">
        <v>2238769.87</v>
      </c>
      <c r="P236">
        <v>2487192.66</v>
      </c>
      <c r="Q236">
        <v>3621249.44</v>
      </c>
      <c r="R236">
        <v>2007915.17</v>
      </c>
      <c r="S236">
        <v>3015746.73</v>
      </c>
      <c r="T236">
        <v>3072521.39</v>
      </c>
      <c r="U236">
        <v>3196436.65</v>
      </c>
      <c r="V236">
        <v>2594751.83</v>
      </c>
      <c r="Z236" s="28">
        <f t="shared" si="4"/>
        <v>24665170.170000002</v>
      </c>
    </row>
    <row r="237" spans="1:26" x14ac:dyDescent="0.2">
      <c r="A237" s="1">
        <v>38261</v>
      </c>
      <c r="B237">
        <v>4268.4399999999996</v>
      </c>
      <c r="C237">
        <v>1417066.47</v>
      </c>
      <c r="D237" s="28">
        <v>1421334.91</v>
      </c>
      <c r="E237">
        <v>1421283.87030016</v>
      </c>
      <c r="F237">
        <v>50</v>
      </c>
      <c r="G237" s="77">
        <v>185917.285276785</v>
      </c>
      <c r="H237">
        <v>7.6476442630323103</v>
      </c>
      <c r="I237">
        <v>545.38984537900001</v>
      </c>
      <c r="J237">
        <v>0</v>
      </c>
    </row>
    <row r="238" spans="1:26" x14ac:dyDescent="0.2">
      <c r="A238" s="1">
        <v>38292</v>
      </c>
      <c r="B238">
        <v>3219.79</v>
      </c>
      <c r="C238">
        <v>1384888.87</v>
      </c>
      <c r="D238" s="28">
        <v>1388108.66</v>
      </c>
      <c r="E238">
        <v>1387985.22907388</v>
      </c>
      <c r="F238">
        <v>50</v>
      </c>
      <c r="G238" s="77">
        <v>205341.987704698</v>
      </c>
      <c r="H238">
        <v>6.7617948964543304</v>
      </c>
      <c r="I238">
        <v>495.175415536</v>
      </c>
      <c r="J238">
        <v>0</v>
      </c>
      <c r="M238" s="10" t="s">
        <v>88</v>
      </c>
    </row>
    <row r="239" spans="1:26" x14ac:dyDescent="0.2">
      <c r="A239" s="1">
        <v>38322</v>
      </c>
      <c r="B239">
        <v>3873.92</v>
      </c>
      <c r="C239">
        <v>1135649.31</v>
      </c>
      <c r="D239" s="28">
        <v>1139523.23</v>
      </c>
      <c r="E239">
        <v>1139523.6052123299</v>
      </c>
      <c r="F239">
        <v>50</v>
      </c>
      <c r="G239" s="77">
        <v>157007.067945307</v>
      </c>
      <c r="H239">
        <v>7.2604028532289799</v>
      </c>
      <c r="I239">
        <v>410.95887488599999</v>
      </c>
      <c r="J239">
        <v>0</v>
      </c>
    </row>
    <row r="240" spans="1:26" x14ac:dyDescent="0.2">
      <c r="A240" s="1">
        <v>38353</v>
      </c>
      <c r="B240">
        <v>3846.77</v>
      </c>
      <c r="C240">
        <v>984080.56</v>
      </c>
      <c r="D240">
        <v>987927.33</v>
      </c>
      <c r="E240">
        <v>987917.356789866</v>
      </c>
      <c r="F240">
        <v>50</v>
      </c>
      <c r="G240">
        <v>75863.331130588995</v>
      </c>
      <c r="H240">
        <v>13.0311242840259</v>
      </c>
      <c r="I240">
        <v>667.13977305399999</v>
      </c>
      <c r="J240">
        <v>0</v>
      </c>
      <c r="N240" s="9" t="s">
        <v>23</v>
      </c>
      <c r="O240" s="9" t="s">
        <v>24</v>
      </c>
      <c r="P240" s="9" t="s">
        <v>25</v>
      </c>
      <c r="Q240" s="9" t="s">
        <v>26</v>
      </c>
      <c r="R240" s="9" t="s">
        <v>27</v>
      </c>
      <c r="S240" s="9" t="s">
        <v>28</v>
      </c>
      <c r="T240" s="9" t="s">
        <v>29</v>
      </c>
      <c r="U240" s="9" t="s">
        <v>30</v>
      </c>
      <c r="V240" s="9" t="s">
        <v>31</v>
      </c>
      <c r="W240" s="9" t="s">
        <v>32</v>
      </c>
      <c r="X240" s="9" t="s">
        <v>33</v>
      </c>
      <c r="Y240" s="9" t="s">
        <v>34</v>
      </c>
    </row>
    <row r="241" spans="1:26" x14ac:dyDescent="0.2">
      <c r="A241" s="1">
        <v>38384</v>
      </c>
      <c r="B241">
        <v>3408.5</v>
      </c>
      <c r="C241">
        <v>908343.67</v>
      </c>
      <c r="D241">
        <v>911752.17</v>
      </c>
      <c r="E241">
        <v>903140.33444760204</v>
      </c>
      <c r="F241">
        <v>50</v>
      </c>
      <c r="G241">
        <v>104452.28007650501</v>
      </c>
      <c r="H241">
        <v>8.6505911989314299</v>
      </c>
      <c r="I241">
        <v>433.64029053299998</v>
      </c>
      <c r="J241">
        <v>0</v>
      </c>
      <c r="M241">
        <v>2004</v>
      </c>
      <c r="N241">
        <v>202396.636995676</v>
      </c>
      <c r="O241">
        <v>207869.61792387001</v>
      </c>
      <c r="P241">
        <v>117553.055439106</v>
      </c>
      <c r="Q241">
        <v>187504.629687554</v>
      </c>
      <c r="R241">
        <v>196468.560773203</v>
      </c>
      <c r="S241">
        <v>199993.91430075801</v>
      </c>
      <c r="T241">
        <v>163648.10220884599</v>
      </c>
      <c r="U241">
        <v>192419.05906979099</v>
      </c>
      <c r="V241">
        <v>169816.85131197999</v>
      </c>
      <c r="W241">
        <v>185917.285276785</v>
      </c>
      <c r="X241">
        <v>205341.987704698</v>
      </c>
      <c r="Y241">
        <v>157007.067945307</v>
      </c>
      <c r="Z241" s="28">
        <f t="shared" ref="Z241:Z248" si="5">SUM(N241:Y241)</f>
        <v>2185936.7686375738</v>
      </c>
    </row>
    <row r="242" spans="1:26" x14ac:dyDescent="0.2">
      <c r="A242" s="1">
        <v>38412</v>
      </c>
      <c r="B242">
        <v>6828.65</v>
      </c>
      <c r="C242">
        <v>1134680.1499999999</v>
      </c>
      <c r="D242">
        <v>1141508.8</v>
      </c>
      <c r="E242">
        <v>1141510.9855140001</v>
      </c>
      <c r="F242">
        <v>50</v>
      </c>
      <c r="G242">
        <v>97086.912026969003</v>
      </c>
      <c r="H242">
        <v>11.7619632925835</v>
      </c>
      <c r="I242">
        <v>421.70993749199999</v>
      </c>
      <c r="J242">
        <v>0</v>
      </c>
      <c r="M242">
        <v>2005</v>
      </c>
      <c r="N242">
        <v>75863.331130588995</v>
      </c>
      <c r="O242">
        <v>104452.28007650501</v>
      </c>
      <c r="P242">
        <v>97086.912026969003</v>
      </c>
      <c r="Q242">
        <v>99100.186844940996</v>
      </c>
      <c r="R242">
        <v>101803.177701041</v>
      </c>
      <c r="S242">
        <v>111646.93922349899</v>
      </c>
      <c r="T242">
        <v>97575.238948245998</v>
      </c>
      <c r="U242">
        <v>88851.285818939999</v>
      </c>
      <c r="V242">
        <v>17989.347598212</v>
      </c>
      <c r="W242">
        <v>48287.432499511</v>
      </c>
      <c r="X242">
        <v>133157.61802436001</v>
      </c>
      <c r="Y242">
        <v>124074.641150272</v>
      </c>
      <c r="Z242" s="28">
        <f t="shared" si="5"/>
        <v>1099888.3910430851</v>
      </c>
    </row>
    <row r="243" spans="1:26" x14ac:dyDescent="0.2">
      <c r="A243" s="1">
        <v>38443</v>
      </c>
      <c r="B243">
        <v>3784.04</v>
      </c>
      <c r="C243">
        <v>1066706.54</v>
      </c>
      <c r="D243">
        <v>1070490.58</v>
      </c>
      <c r="E243">
        <v>1070490.7955952999</v>
      </c>
      <c r="F243">
        <v>50</v>
      </c>
      <c r="G243">
        <v>99100.186844940996</v>
      </c>
      <c r="H243">
        <v>10.8070143273744</v>
      </c>
      <c r="I243">
        <v>486.34348345699999</v>
      </c>
      <c r="J243">
        <v>0</v>
      </c>
      <c r="M243">
        <v>2006</v>
      </c>
      <c r="N243">
        <v>93695.286434990994</v>
      </c>
      <c r="O243">
        <v>78823.152015365005</v>
      </c>
      <c r="P243">
        <v>58866.626459587002</v>
      </c>
      <c r="Q243">
        <v>59288.843747694998</v>
      </c>
      <c r="R243">
        <v>75631.316814859005</v>
      </c>
      <c r="S243">
        <v>217078.02307064901</v>
      </c>
      <c r="T243">
        <v>144437.990829683</v>
      </c>
      <c r="U243">
        <v>143698.76696647701</v>
      </c>
      <c r="V243">
        <v>127503.22203607101</v>
      </c>
      <c r="W243">
        <v>132689.848022174</v>
      </c>
      <c r="X243">
        <v>143456.290284446</v>
      </c>
      <c r="Y243">
        <v>121099.30986585699</v>
      </c>
      <c r="Z243" s="28">
        <f t="shared" si="5"/>
        <v>1396268.6765478542</v>
      </c>
    </row>
    <row r="244" spans="1:26" x14ac:dyDescent="0.2">
      <c r="A244" s="1">
        <v>38473</v>
      </c>
      <c r="B244">
        <v>3381.61</v>
      </c>
      <c r="C244">
        <v>991415.56</v>
      </c>
      <c r="D244">
        <v>994797.17</v>
      </c>
      <c r="E244">
        <v>994794.38144844305</v>
      </c>
      <c r="F244">
        <v>50</v>
      </c>
      <c r="G244">
        <v>101803.177701041</v>
      </c>
      <c r="H244">
        <v>9.7815125859643093</v>
      </c>
      <c r="I244">
        <v>994.68252545099995</v>
      </c>
      <c r="J244">
        <v>0</v>
      </c>
      <c r="M244">
        <v>2007</v>
      </c>
      <c r="N244">
        <v>139813.36079492301</v>
      </c>
      <c r="O244">
        <v>170369.65423182899</v>
      </c>
      <c r="P244">
        <v>176440.84436749801</v>
      </c>
      <c r="Q244">
        <v>133147.786806285</v>
      </c>
      <c r="R244">
        <v>104293.78608622</v>
      </c>
      <c r="S244">
        <v>92260.233787466001</v>
      </c>
      <c r="T244">
        <v>93637.140576147998</v>
      </c>
      <c r="U244">
        <v>129545.273739713</v>
      </c>
      <c r="V244">
        <v>82692.913353579002</v>
      </c>
      <c r="W244">
        <v>84879.310575566997</v>
      </c>
      <c r="X244">
        <v>92895.977199407993</v>
      </c>
      <c r="Y244">
        <v>116387.480061001</v>
      </c>
      <c r="Z244" s="28">
        <f t="shared" si="5"/>
        <v>1416363.7615796367</v>
      </c>
    </row>
    <row r="245" spans="1:26" x14ac:dyDescent="0.2">
      <c r="A245" s="1">
        <v>38504</v>
      </c>
      <c r="B245">
        <v>2995.03</v>
      </c>
      <c r="C245">
        <v>976616.48</v>
      </c>
      <c r="D245">
        <v>979611.51</v>
      </c>
      <c r="E245">
        <v>979611.37512908201</v>
      </c>
      <c r="F245">
        <v>50</v>
      </c>
      <c r="G245">
        <v>111646.93922349899</v>
      </c>
      <c r="H245">
        <v>8.7828734189598201</v>
      </c>
      <c r="I245">
        <v>969.55968521</v>
      </c>
      <c r="J245">
        <v>0</v>
      </c>
      <c r="M245">
        <v>2008</v>
      </c>
      <c r="N245">
        <v>118462.27632332301</v>
      </c>
      <c r="O245">
        <v>152631.047643987</v>
      </c>
      <c r="P245">
        <v>122703.611444364</v>
      </c>
      <c r="Q245">
        <v>171906.23600682299</v>
      </c>
      <c r="R245">
        <v>143771.28887057299</v>
      </c>
      <c r="S245">
        <v>135266.896780854</v>
      </c>
      <c r="T245">
        <v>224076.335519018</v>
      </c>
      <c r="U245">
        <v>118882.836612429</v>
      </c>
      <c r="V245">
        <v>46231.033824145001</v>
      </c>
      <c r="W245">
        <v>100914.663162978</v>
      </c>
      <c r="X245">
        <v>91062.206747122997</v>
      </c>
      <c r="Y245">
        <v>56959.131228856</v>
      </c>
      <c r="Z245" s="28">
        <f t="shared" si="5"/>
        <v>1482867.564164473</v>
      </c>
    </row>
    <row r="246" spans="1:26" x14ac:dyDescent="0.2">
      <c r="A246" s="1">
        <v>38534</v>
      </c>
      <c r="B246">
        <v>3964.86</v>
      </c>
      <c r="C246">
        <v>1053624.5</v>
      </c>
      <c r="D246">
        <v>1057589.3600000001</v>
      </c>
      <c r="E246">
        <v>1057611.4483173401</v>
      </c>
      <c r="F246">
        <v>50</v>
      </c>
      <c r="G246">
        <v>97575.238948245998</v>
      </c>
      <c r="H246">
        <v>10.8403093240956</v>
      </c>
      <c r="I246">
        <v>134.324254188</v>
      </c>
      <c r="J246">
        <v>0</v>
      </c>
      <c r="M246">
        <v>2009</v>
      </c>
      <c r="N246">
        <v>76936.764586521007</v>
      </c>
      <c r="O246">
        <v>45336.726051384001</v>
      </c>
      <c r="P246">
        <v>58536.558108274003</v>
      </c>
      <c r="Q246">
        <v>52243.420020906</v>
      </c>
      <c r="R246">
        <v>57806.863898121002</v>
      </c>
      <c r="S246">
        <v>46015.254829407</v>
      </c>
      <c r="T246">
        <v>49955.577056358001</v>
      </c>
      <c r="U246">
        <v>77865.747542174999</v>
      </c>
      <c r="V246">
        <v>60579.937815534999</v>
      </c>
      <c r="W246">
        <v>64534.035306919002</v>
      </c>
      <c r="X246">
        <v>66843.131667986003</v>
      </c>
      <c r="Y246">
        <v>64588.420495560997</v>
      </c>
      <c r="Z246" s="28">
        <f t="shared" si="5"/>
        <v>721242.43737914704</v>
      </c>
    </row>
    <row r="247" spans="1:26" x14ac:dyDescent="0.2">
      <c r="A247" s="1">
        <v>38565</v>
      </c>
      <c r="B247">
        <v>4042.81</v>
      </c>
      <c r="C247">
        <v>1107779.58</v>
      </c>
      <c r="D247">
        <v>1111822.3899999999</v>
      </c>
      <c r="E247">
        <v>1111804.2588180299</v>
      </c>
      <c r="F247">
        <v>50</v>
      </c>
      <c r="G247">
        <v>88851.285818939999</v>
      </c>
      <c r="H247">
        <v>12.5173991219788</v>
      </c>
      <c r="I247">
        <v>382.74827866499999</v>
      </c>
      <c r="J247">
        <v>0</v>
      </c>
      <c r="M247">
        <v>2010</v>
      </c>
      <c r="N247">
        <v>54284.355379913002</v>
      </c>
      <c r="O247">
        <v>342259.192070894</v>
      </c>
      <c r="P247">
        <v>423850.66683423403</v>
      </c>
      <c r="Q247">
        <v>435314.66975615302</v>
      </c>
      <c r="R247">
        <v>472296.79772205401</v>
      </c>
      <c r="S247">
        <v>410996.12988707802</v>
      </c>
      <c r="T247">
        <v>437786.34785818699</v>
      </c>
      <c r="U247">
        <v>430391.48766948498</v>
      </c>
      <c r="V247">
        <v>436793.21697949001</v>
      </c>
      <c r="W247">
        <v>347968.011659118</v>
      </c>
      <c r="X247">
        <v>435710.462499174</v>
      </c>
      <c r="Y247">
        <v>552622.09015371196</v>
      </c>
      <c r="Z247" s="28">
        <f t="shared" si="5"/>
        <v>4780273.4284694921</v>
      </c>
    </row>
    <row r="248" spans="1:26" x14ac:dyDescent="0.2">
      <c r="A248" s="1">
        <v>38596</v>
      </c>
      <c r="B248">
        <v>3167.57</v>
      </c>
      <c r="C248">
        <v>364802.81</v>
      </c>
      <c r="D248">
        <v>367970.38</v>
      </c>
      <c r="E248">
        <v>358495.67431659403</v>
      </c>
      <c r="F248">
        <v>50</v>
      </c>
      <c r="G248">
        <v>17989.347598212</v>
      </c>
      <c r="H248">
        <v>19.929418672396402</v>
      </c>
      <c r="I248">
        <v>21.565611443000002</v>
      </c>
      <c r="J248">
        <v>0</v>
      </c>
      <c r="M248">
        <v>2011</v>
      </c>
      <c r="N248">
        <v>495539.92842113302</v>
      </c>
      <c r="O248">
        <v>434934.24970673502</v>
      </c>
      <c r="P248">
        <v>451168.75751757697</v>
      </c>
      <c r="Q248">
        <v>534163.61743721506</v>
      </c>
      <c r="R248">
        <v>465011.18824910902</v>
      </c>
      <c r="S248">
        <v>463350.27951221098</v>
      </c>
      <c r="T248">
        <v>495548.319206913</v>
      </c>
      <c r="U248">
        <v>483023.18737988698</v>
      </c>
      <c r="V248">
        <v>369634.11906539497</v>
      </c>
      <c r="Z248" s="28">
        <f t="shared" si="5"/>
        <v>4192373.6464961749</v>
      </c>
    </row>
    <row r="249" spans="1:26" x14ac:dyDescent="0.2">
      <c r="A249" s="1">
        <v>38626</v>
      </c>
      <c r="B249">
        <v>3548.03</v>
      </c>
      <c r="C249">
        <v>337566.24</v>
      </c>
      <c r="D249">
        <v>341114.27</v>
      </c>
      <c r="E249">
        <v>362456.30138388003</v>
      </c>
      <c r="F249">
        <v>50</v>
      </c>
      <c r="G249">
        <v>48287.432499511</v>
      </c>
      <c r="H249">
        <v>7.5070547902370999</v>
      </c>
      <c r="I249">
        <v>40.100069824999999</v>
      </c>
      <c r="J249">
        <v>0</v>
      </c>
    </row>
    <row r="250" spans="1:26" x14ac:dyDescent="0.2">
      <c r="A250" s="1">
        <v>38657</v>
      </c>
      <c r="B250">
        <v>4394.83</v>
      </c>
      <c r="C250">
        <v>532191.77</v>
      </c>
      <c r="D250">
        <v>536586.6</v>
      </c>
      <c r="E250">
        <v>533785.21749913902</v>
      </c>
      <c r="F250">
        <v>50</v>
      </c>
      <c r="G250">
        <v>133157.61802436001</v>
      </c>
      <c r="H250">
        <v>4.0092254630658601</v>
      </c>
      <c r="I250">
        <v>73.695285322999993</v>
      </c>
      <c r="J250">
        <v>0</v>
      </c>
    </row>
    <row r="251" spans="1:26" x14ac:dyDescent="0.2">
      <c r="A251" s="1">
        <v>38687</v>
      </c>
      <c r="B251">
        <v>5155</v>
      </c>
      <c r="C251">
        <v>957915.66</v>
      </c>
      <c r="D251">
        <v>963070.66</v>
      </c>
      <c r="E251">
        <v>962968.14090160897</v>
      </c>
      <c r="F251">
        <v>50</v>
      </c>
      <c r="G251">
        <v>124074.641150272</v>
      </c>
      <c r="H251">
        <v>7.76212226923563</v>
      </c>
      <c r="I251">
        <v>114.394218338</v>
      </c>
      <c r="J251">
        <v>0</v>
      </c>
    </row>
    <row r="252" spans="1:26" x14ac:dyDescent="0.2">
      <c r="A252" s="1">
        <v>38718</v>
      </c>
      <c r="B252">
        <v>4652.67</v>
      </c>
      <c r="C252">
        <v>900808.76</v>
      </c>
      <c r="D252">
        <v>905461.43</v>
      </c>
      <c r="E252">
        <v>905461.43285357603</v>
      </c>
      <c r="F252">
        <v>50</v>
      </c>
      <c r="G252">
        <v>93695.286434990994</v>
      </c>
      <c r="H252">
        <v>10.616764754834501</v>
      </c>
      <c r="I252">
        <v>89279.381863560004</v>
      </c>
      <c r="J252">
        <v>0</v>
      </c>
    </row>
    <row r="253" spans="1:26" x14ac:dyDescent="0.2">
      <c r="A253" s="1">
        <v>38749</v>
      </c>
      <c r="B253">
        <v>3490.93</v>
      </c>
      <c r="C253">
        <v>723177.23</v>
      </c>
      <c r="D253">
        <v>726668.16</v>
      </c>
      <c r="E253">
        <v>726889.27087654802</v>
      </c>
      <c r="F253">
        <v>50</v>
      </c>
      <c r="G253">
        <v>78823.152015365005</v>
      </c>
      <c r="H253">
        <v>9.2296598457568795</v>
      </c>
      <c r="I253">
        <v>621.61019565699996</v>
      </c>
      <c r="J253">
        <v>0</v>
      </c>
    </row>
    <row r="254" spans="1:26" x14ac:dyDescent="0.2">
      <c r="A254" s="1">
        <v>38777</v>
      </c>
      <c r="B254">
        <v>3810.69</v>
      </c>
      <c r="C254">
        <v>839300.54</v>
      </c>
      <c r="D254">
        <v>843111.23</v>
      </c>
      <c r="E254">
        <v>843088.290993965</v>
      </c>
      <c r="F254">
        <v>50</v>
      </c>
      <c r="G254">
        <v>58866.626459587002</v>
      </c>
      <c r="H254">
        <v>14.331612563519499</v>
      </c>
      <c r="I254">
        <v>565.39234626699999</v>
      </c>
      <c r="J254">
        <v>0</v>
      </c>
    </row>
    <row r="255" spans="1:26" x14ac:dyDescent="0.2">
      <c r="A255" s="1">
        <v>38808</v>
      </c>
      <c r="B255">
        <v>2543.67</v>
      </c>
      <c r="C255">
        <v>888639.3</v>
      </c>
      <c r="D255">
        <v>891182.97</v>
      </c>
      <c r="E255">
        <v>891171.20575864997</v>
      </c>
      <c r="F255">
        <v>50</v>
      </c>
      <c r="G255">
        <v>59288.843747694998</v>
      </c>
      <c r="H255">
        <v>15.0312099463621</v>
      </c>
      <c r="I255">
        <v>11.852090013</v>
      </c>
      <c r="J255">
        <v>0</v>
      </c>
    </row>
    <row r="256" spans="1:26" x14ac:dyDescent="0.2">
      <c r="A256" s="1">
        <v>38838</v>
      </c>
      <c r="B256">
        <v>3470.97</v>
      </c>
      <c r="C256">
        <v>1052540.55</v>
      </c>
      <c r="D256">
        <v>1056011.52</v>
      </c>
      <c r="E256">
        <v>1076278.8378254101</v>
      </c>
      <c r="F256">
        <v>50</v>
      </c>
      <c r="G256">
        <v>75631.316814859005</v>
      </c>
      <c r="H256">
        <v>14.230674429195499</v>
      </c>
      <c r="I256">
        <v>5.8084181839999998</v>
      </c>
      <c r="J256">
        <v>0</v>
      </c>
    </row>
    <row r="257" spans="1:10" x14ac:dyDescent="0.2">
      <c r="A257" s="1">
        <v>38869</v>
      </c>
      <c r="B257">
        <v>3826.62</v>
      </c>
      <c r="C257">
        <v>1367489.72</v>
      </c>
      <c r="D257">
        <v>1371316.34</v>
      </c>
      <c r="E257">
        <v>1370736.1857442199</v>
      </c>
      <c r="F257">
        <v>50</v>
      </c>
      <c r="G257">
        <v>217078.02307064901</v>
      </c>
      <c r="H257">
        <v>6.3145184546737401</v>
      </c>
      <c r="I257">
        <v>6.9970394789999997</v>
      </c>
      <c r="J257">
        <v>0</v>
      </c>
    </row>
    <row r="258" spans="1:10" x14ac:dyDescent="0.2">
      <c r="A258" s="1">
        <v>38899</v>
      </c>
      <c r="B258">
        <v>4446.3599999999997</v>
      </c>
      <c r="C258">
        <v>1670088.46</v>
      </c>
      <c r="D258">
        <v>1674534.82</v>
      </c>
      <c r="E258">
        <v>1674798.9568757699</v>
      </c>
      <c r="F258">
        <v>50</v>
      </c>
      <c r="G258">
        <v>144437.990829683</v>
      </c>
      <c r="H258">
        <v>11.590154123093299</v>
      </c>
      <c r="I258">
        <v>-740.38192980199995</v>
      </c>
      <c r="J258">
        <v>0</v>
      </c>
    </row>
    <row r="259" spans="1:10" x14ac:dyDescent="0.2">
      <c r="A259" s="1">
        <v>38930</v>
      </c>
      <c r="B259">
        <v>4869</v>
      </c>
      <c r="C259">
        <v>1556186.42</v>
      </c>
      <c r="D259">
        <v>1561055.42</v>
      </c>
      <c r="E259">
        <v>1560510.8120997001</v>
      </c>
      <c r="F259">
        <v>50</v>
      </c>
      <c r="G259">
        <v>143698.76696647701</v>
      </c>
      <c r="H259">
        <v>10.8598348303648</v>
      </c>
      <c r="I259">
        <v>34.062483323000002</v>
      </c>
      <c r="J259">
        <v>0</v>
      </c>
    </row>
    <row r="260" spans="1:10" x14ac:dyDescent="0.2">
      <c r="A260" s="1">
        <v>38961</v>
      </c>
      <c r="B260">
        <v>4113.18</v>
      </c>
      <c r="C260">
        <v>1355210.7</v>
      </c>
      <c r="D260">
        <v>1359323.88</v>
      </c>
      <c r="E260">
        <v>1358884.48119381</v>
      </c>
      <c r="F260">
        <v>50</v>
      </c>
      <c r="G260">
        <v>127503.22203607101</v>
      </c>
      <c r="H260">
        <v>10.657655293289</v>
      </c>
      <c r="I260">
        <v>0.90805032799999996</v>
      </c>
      <c r="J260">
        <v>0</v>
      </c>
    </row>
    <row r="261" spans="1:10" x14ac:dyDescent="0.2">
      <c r="A261" s="1">
        <v>38991</v>
      </c>
      <c r="B261">
        <v>3851</v>
      </c>
      <c r="C261">
        <v>1283115.21</v>
      </c>
      <c r="D261">
        <v>1286966.21</v>
      </c>
      <c r="E261">
        <v>1286695.1301329499</v>
      </c>
      <c r="F261">
        <v>50</v>
      </c>
      <c r="G261">
        <v>132689.848022174</v>
      </c>
      <c r="H261">
        <v>9.6970346115771004</v>
      </c>
      <c r="I261">
        <v>2.9187429680000001</v>
      </c>
      <c r="J261">
        <v>0</v>
      </c>
    </row>
    <row r="262" spans="1:10" x14ac:dyDescent="0.2">
      <c r="A262" s="1">
        <v>39022</v>
      </c>
      <c r="B262">
        <v>3481.54</v>
      </c>
      <c r="C262">
        <v>1215408.52</v>
      </c>
      <c r="D262">
        <v>1218890.06</v>
      </c>
      <c r="E262">
        <v>1218330.28361813</v>
      </c>
      <c r="F262">
        <v>50</v>
      </c>
      <c r="G262">
        <v>143456.290284446</v>
      </c>
      <c r="H262">
        <v>8.4927035690215202</v>
      </c>
      <c r="I262">
        <v>1.4648791720000001</v>
      </c>
      <c r="J262">
        <v>0</v>
      </c>
    </row>
    <row r="263" spans="1:10" x14ac:dyDescent="0.2">
      <c r="A263" s="1">
        <v>39052</v>
      </c>
      <c r="B263">
        <v>3937.31</v>
      </c>
      <c r="C263">
        <v>1167761.55</v>
      </c>
      <c r="D263">
        <v>1171698.8600000001</v>
      </c>
      <c r="E263">
        <v>1180396.6021586701</v>
      </c>
      <c r="F263">
        <v>50</v>
      </c>
      <c r="G263">
        <v>121099.30986585699</v>
      </c>
      <c r="H263">
        <v>9.7473566991808092</v>
      </c>
      <c r="I263">
        <v>1.5671284590000001</v>
      </c>
      <c r="J263">
        <v>0</v>
      </c>
    </row>
    <row r="264" spans="1:10" x14ac:dyDescent="0.2">
      <c r="A264" s="1">
        <v>39083</v>
      </c>
      <c r="B264">
        <v>3462.17</v>
      </c>
      <c r="C264">
        <v>1139612.1599999999</v>
      </c>
      <c r="D264">
        <v>1143074.33</v>
      </c>
      <c r="E264">
        <v>1145087.87539246</v>
      </c>
      <c r="F264">
        <v>50</v>
      </c>
      <c r="G264">
        <v>139813.36079492301</v>
      </c>
      <c r="H264">
        <v>8.8672859895923501</v>
      </c>
      <c r="I264">
        <v>94677.179942175993</v>
      </c>
      <c r="J264">
        <v>0</v>
      </c>
    </row>
    <row r="265" spans="1:10" x14ac:dyDescent="0.2">
      <c r="A265" s="1">
        <v>39114</v>
      </c>
      <c r="B265">
        <v>3223.76</v>
      </c>
      <c r="C265">
        <v>1194493.55</v>
      </c>
      <c r="D265">
        <v>1197717.31</v>
      </c>
      <c r="E265">
        <v>1199124.7783448501</v>
      </c>
      <c r="F265">
        <v>50</v>
      </c>
      <c r="G265">
        <v>170369.65423182899</v>
      </c>
      <c r="H265">
        <v>7.0383753711981898</v>
      </c>
      <c r="I265">
        <v>0.8</v>
      </c>
      <c r="J265">
        <v>0</v>
      </c>
    </row>
    <row r="266" spans="1:10" x14ac:dyDescent="0.2">
      <c r="A266" s="1">
        <v>39142</v>
      </c>
      <c r="B266">
        <v>4850.3500000000004</v>
      </c>
      <c r="C266">
        <v>1425661.39</v>
      </c>
      <c r="D266">
        <v>1430511.74</v>
      </c>
      <c r="E266">
        <v>1431460.30502353</v>
      </c>
      <c r="F266">
        <v>50</v>
      </c>
      <c r="G266">
        <v>176440.84436749801</v>
      </c>
      <c r="H266">
        <v>8.1280689893384093</v>
      </c>
      <c r="I266">
        <v>2663.0505326100001</v>
      </c>
      <c r="J266">
        <v>0</v>
      </c>
    </row>
    <row r="267" spans="1:10" x14ac:dyDescent="0.2">
      <c r="A267" s="1">
        <v>39173</v>
      </c>
      <c r="B267">
        <v>4729.32</v>
      </c>
      <c r="C267">
        <v>1214949.1100000001</v>
      </c>
      <c r="D267">
        <v>1219678.43</v>
      </c>
      <c r="E267">
        <v>1220278.9214596499</v>
      </c>
      <c r="F267">
        <v>50</v>
      </c>
      <c r="G267">
        <v>133147.786806285</v>
      </c>
      <c r="H267">
        <v>9.1642918451717303</v>
      </c>
      <c r="I267">
        <v>-73.744628153999997</v>
      </c>
      <c r="J267">
        <v>0</v>
      </c>
    </row>
    <row r="268" spans="1:10" x14ac:dyDescent="0.2">
      <c r="A268" s="1">
        <v>39203</v>
      </c>
      <c r="B268">
        <v>5132.1899999999996</v>
      </c>
      <c r="C268">
        <v>1378401.21</v>
      </c>
      <c r="D268">
        <v>1383533.4</v>
      </c>
      <c r="E268">
        <v>1383645.18564377</v>
      </c>
      <c r="F268">
        <v>50</v>
      </c>
      <c r="G268">
        <v>104293.78608622</v>
      </c>
      <c r="H268">
        <v>13.2668280399746</v>
      </c>
      <c r="I268">
        <v>2.54</v>
      </c>
      <c r="J268">
        <v>0</v>
      </c>
    </row>
    <row r="269" spans="1:10" x14ac:dyDescent="0.2">
      <c r="A269" s="1">
        <v>39234</v>
      </c>
      <c r="B269">
        <v>4471.8100000000004</v>
      </c>
      <c r="C269">
        <v>1409995.33</v>
      </c>
      <c r="D269">
        <v>1414467.14</v>
      </c>
      <c r="E269">
        <v>1414749.33969074</v>
      </c>
      <c r="F269">
        <v>50</v>
      </c>
      <c r="G269">
        <v>92260.233787466001</v>
      </c>
      <c r="H269">
        <v>15.338079109948399</v>
      </c>
      <c r="I269">
        <v>345.42484374999998</v>
      </c>
      <c r="J269">
        <v>0</v>
      </c>
    </row>
    <row r="270" spans="1:10" x14ac:dyDescent="0.2">
      <c r="A270" s="1">
        <v>39264</v>
      </c>
      <c r="B270">
        <v>4318.49</v>
      </c>
      <c r="C270">
        <v>1493965.55</v>
      </c>
      <c r="D270">
        <v>1498284.04</v>
      </c>
      <c r="E270">
        <v>1499108.61795247</v>
      </c>
      <c r="F270">
        <v>50</v>
      </c>
      <c r="G270">
        <v>93637.140576147998</v>
      </c>
      <c r="H270">
        <v>16.015825067029599</v>
      </c>
      <c r="I270">
        <v>567.44529197400004</v>
      </c>
      <c r="J270">
        <v>0</v>
      </c>
    </row>
    <row r="271" spans="1:10" x14ac:dyDescent="0.2">
      <c r="A271" s="1">
        <v>39295</v>
      </c>
      <c r="B271">
        <v>4075.56</v>
      </c>
      <c r="C271">
        <v>1230847.55</v>
      </c>
      <c r="D271">
        <v>1234923.1100000001</v>
      </c>
      <c r="E271">
        <v>1234093.2378257299</v>
      </c>
      <c r="F271">
        <v>50</v>
      </c>
      <c r="G271">
        <v>129545.273739713</v>
      </c>
      <c r="H271">
        <v>9.5290112640447209</v>
      </c>
      <c r="I271">
        <v>345.13484375000002</v>
      </c>
      <c r="J271">
        <v>0</v>
      </c>
    </row>
    <row r="272" spans="1:10" x14ac:dyDescent="0.2">
      <c r="A272" s="1">
        <v>39326</v>
      </c>
      <c r="B272">
        <v>4344.33</v>
      </c>
      <c r="C272">
        <v>1656775.83</v>
      </c>
      <c r="D272">
        <v>1661120.16</v>
      </c>
      <c r="E272">
        <v>1661119.42682221</v>
      </c>
      <c r="F272">
        <v>50</v>
      </c>
      <c r="G272">
        <v>82692.913353579002</v>
      </c>
      <c r="H272">
        <v>20.091981577210301</v>
      </c>
      <c r="I272">
        <v>345.06484375000002</v>
      </c>
      <c r="J272">
        <v>0</v>
      </c>
    </row>
    <row r="273" spans="1:10" x14ac:dyDescent="0.2">
      <c r="A273" s="1">
        <v>39356</v>
      </c>
      <c r="B273">
        <v>2194.8000000000002</v>
      </c>
      <c r="C273">
        <v>2028807.21</v>
      </c>
      <c r="D273">
        <v>2031002.01</v>
      </c>
      <c r="E273">
        <v>2031002.0037080201</v>
      </c>
      <c r="F273">
        <v>50</v>
      </c>
      <c r="G273">
        <v>84879.310575566997</v>
      </c>
      <c r="H273">
        <v>24.276502870439</v>
      </c>
      <c r="I273">
        <v>29570.823120616998</v>
      </c>
      <c r="J273">
        <v>0</v>
      </c>
    </row>
    <row r="274" spans="1:10" x14ac:dyDescent="0.2">
      <c r="A274" s="1">
        <v>39387</v>
      </c>
      <c r="B274">
        <v>6319.71</v>
      </c>
      <c r="C274">
        <v>2405610.64</v>
      </c>
      <c r="D274">
        <v>2411930.35</v>
      </c>
      <c r="E274">
        <v>2411930.7830715999</v>
      </c>
      <c r="F274">
        <v>50</v>
      </c>
      <c r="G274">
        <v>92895.977199407993</v>
      </c>
      <c r="H274">
        <v>25.9777173034005</v>
      </c>
      <c r="I274">
        <v>1294.651237758</v>
      </c>
      <c r="J274">
        <v>0</v>
      </c>
    </row>
    <row r="275" spans="1:10" x14ac:dyDescent="0.2">
      <c r="A275" s="1">
        <v>39417</v>
      </c>
      <c r="B275">
        <v>4462.8599999999997</v>
      </c>
      <c r="C275">
        <v>2350357.8199999998</v>
      </c>
      <c r="D275">
        <v>2354820.6800000002</v>
      </c>
      <c r="E275">
        <v>2354851.82316068</v>
      </c>
      <c r="F275">
        <v>50</v>
      </c>
      <c r="G275">
        <v>116387.480061001</v>
      </c>
      <c r="H275">
        <v>20.232861279654401</v>
      </c>
      <c r="I275">
        <v>-8.4397899999999998E-2</v>
      </c>
      <c r="J275">
        <v>0</v>
      </c>
    </row>
    <row r="276" spans="1:10" x14ac:dyDescent="0.2">
      <c r="A276" s="1">
        <v>39448</v>
      </c>
      <c r="B276">
        <v>8834.98</v>
      </c>
      <c r="C276">
        <v>2421619.85</v>
      </c>
      <c r="D276">
        <v>2430454.83</v>
      </c>
      <c r="E276">
        <v>2430454.3988979599</v>
      </c>
      <c r="F276">
        <v>50</v>
      </c>
      <c r="G276">
        <v>118462.27632332301</v>
      </c>
      <c r="H276">
        <v>20.516695055432201</v>
      </c>
      <c r="I276">
        <v>0</v>
      </c>
      <c r="J276">
        <v>0</v>
      </c>
    </row>
    <row r="277" spans="1:10" x14ac:dyDescent="0.2">
      <c r="A277" s="1">
        <v>39479</v>
      </c>
      <c r="B277">
        <v>4424.08</v>
      </c>
      <c r="C277">
        <v>1934366.44</v>
      </c>
      <c r="D277">
        <v>1938790.52</v>
      </c>
      <c r="E277">
        <v>1938790.3541348099</v>
      </c>
      <c r="F277">
        <v>50</v>
      </c>
      <c r="G277">
        <v>152631.047643987</v>
      </c>
      <c r="H277">
        <v>12.7024689859854</v>
      </c>
      <c r="I277">
        <v>0.79486140000000005</v>
      </c>
      <c r="J277">
        <v>0</v>
      </c>
    </row>
    <row r="278" spans="1:10" x14ac:dyDescent="0.2">
      <c r="A278" s="1">
        <v>39508</v>
      </c>
      <c r="B278">
        <v>4994.58</v>
      </c>
      <c r="C278">
        <v>2323775.14</v>
      </c>
      <c r="D278">
        <v>2328769.7200000002</v>
      </c>
      <c r="E278">
        <v>2328769.59319381</v>
      </c>
      <c r="F278">
        <v>50</v>
      </c>
      <c r="G278">
        <v>122703.611444364</v>
      </c>
      <c r="H278">
        <v>18.980537705539099</v>
      </c>
      <c r="I278">
        <v>210.93043175599999</v>
      </c>
      <c r="J278">
        <v>0</v>
      </c>
    </row>
    <row r="279" spans="1:10" x14ac:dyDescent="0.2">
      <c r="A279" s="1">
        <v>39539</v>
      </c>
      <c r="B279">
        <v>8914.84</v>
      </c>
      <c r="C279">
        <v>2799819.48</v>
      </c>
      <c r="D279">
        <v>2808734.32</v>
      </c>
      <c r="E279">
        <v>2800848.29410986</v>
      </c>
      <c r="F279">
        <v>50</v>
      </c>
      <c r="G279">
        <v>171906.23600682299</v>
      </c>
      <c r="H279">
        <v>16.293757657907499</v>
      </c>
      <c r="I279">
        <v>150.25526837199999</v>
      </c>
      <c r="J279">
        <v>0</v>
      </c>
    </row>
    <row r="280" spans="1:10" x14ac:dyDescent="0.2">
      <c r="A280" s="1">
        <v>39569</v>
      </c>
      <c r="B280">
        <v>18995.830000000002</v>
      </c>
      <c r="C280">
        <v>3307559.78</v>
      </c>
      <c r="D280">
        <v>3326555.61</v>
      </c>
      <c r="E280">
        <v>3326596.8181240698</v>
      </c>
      <c r="F280">
        <v>50</v>
      </c>
      <c r="G280">
        <v>143771.28887057299</v>
      </c>
      <c r="H280">
        <v>23.1383068541355</v>
      </c>
      <c r="I280">
        <v>27.380577809999998</v>
      </c>
      <c r="J280">
        <v>0</v>
      </c>
    </row>
    <row r="281" spans="1:10" x14ac:dyDescent="0.2">
      <c r="A281" s="1">
        <v>39600</v>
      </c>
      <c r="B281">
        <v>14505.91</v>
      </c>
      <c r="C281">
        <v>3508183.06</v>
      </c>
      <c r="D281">
        <v>3522688.97</v>
      </c>
      <c r="E281">
        <v>3534078.3852200401</v>
      </c>
      <c r="F281">
        <v>50</v>
      </c>
      <c r="G281">
        <v>135266.896780854</v>
      </c>
      <c r="H281">
        <v>26.126718512180702</v>
      </c>
      <c r="I281">
        <v>1.750989535</v>
      </c>
      <c r="J281">
        <v>0</v>
      </c>
    </row>
    <row r="282" spans="1:10" x14ac:dyDescent="0.2">
      <c r="A282" s="1">
        <v>39630</v>
      </c>
      <c r="B282">
        <v>4562.6400000000003</v>
      </c>
      <c r="C282">
        <v>6524497.8899999997</v>
      </c>
      <c r="D282">
        <v>6529060.5300000003</v>
      </c>
      <c r="E282">
        <v>6529030.4095067699</v>
      </c>
      <c r="F282">
        <v>50</v>
      </c>
      <c r="G282">
        <v>224076.335519018</v>
      </c>
      <c r="H282">
        <v>29.1375276002879</v>
      </c>
      <c r="I282">
        <v>1.25E-3</v>
      </c>
      <c r="J282">
        <v>0</v>
      </c>
    </row>
    <row r="283" spans="1:10" x14ac:dyDescent="0.2">
      <c r="A283" s="1">
        <v>39661</v>
      </c>
      <c r="B283">
        <v>8319.1</v>
      </c>
      <c r="C283">
        <v>4397497.7</v>
      </c>
      <c r="D283">
        <v>4405816.8</v>
      </c>
      <c r="E283">
        <v>4405826.0696165403</v>
      </c>
      <c r="F283">
        <v>50</v>
      </c>
      <c r="G283">
        <v>118882.836612429</v>
      </c>
      <c r="H283">
        <v>37.0602986091723</v>
      </c>
      <c r="I283">
        <v>7.3547455199999998</v>
      </c>
      <c r="J283">
        <v>0</v>
      </c>
    </row>
    <row r="284" spans="1:10" x14ac:dyDescent="0.2">
      <c r="A284" s="1">
        <v>39692</v>
      </c>
      <c r="B284">
        <v>1351.85</v>
      </c>
      <c r="C284">
        <v>793803.12</v>
      </c>
      <c r="D284">
        <v>795154.97</v>
      </c>
      <c r="E284">
        <v>795154.84491903195</v>
      </c>
      <c r="F284">
        <v>50</v>
      </c>
      <c r="G284">
        <v>46231.033824145001</v>
      </c>
      <c r="H284">
        <v>17.199909010631501</v>
      </c>
      <c r="I284">
        <v>14.730323691000001</v>
      </c>
      <c r="J284">
        <v>0</v>
      </c>
    </row>
    <row r="285" spans="1:10" x14ac:dyDescent="0.2">
      <c r="A285" s="1">
        <v>39722</v>
      </c>
      <c r="B285">
        <v>1897.7</v>
      </c>
      <c r="C285">
        <v>1700275.31</v>
      </c>
      <c r="D285">
        <v>1702173.01</v>
      </c>
      <c r="E285">
        <v>1702843.7110365999</v>
      </c>
      <c r="F285">
        <v>50</v>
      </c>
      <c r="G285">
        <v>100914.663162978</v>
      </c>
      <c r="H285">
        <v>16.874099319129598</v>
      </c>
      <c r="I285">
        <v>0.33793200000000001</v>
      </c>
      <c r="J285">
        <v>0</v>
      </c>
    </row>
    <row r="286" spans="1:10" x14ac:dyDescent="0.2">
      <c r="A286" s="1">
        <v>39753</v>
      </c>
      <c r="B286">
        <v>1469.94</v>
      </c>
      <c r="C286">
        <v>1771580.7</v>
      </c>
      <c r="D286">
        <v>1773050.64</v>
      </c>
      <c r="E286">
        <v>1773073.2893558999</v>
      </c>
      <c r="F286">
        <v>50</v>
      </c>
      <c r="G286">
        <v>91062.206747122997</v>
      </c>
      <c r="H286">
        <v>19.470959280663902</v>
      </c>
      <c r="I286">
        <v>-4.7697752739999997</v>
      </c>
      <c r="J286">
        <v>0</v>
      </c>
    </row>
    <row r="287" spans="1:10" x14ac:dyDescent="0.2">
      <c r="A287" s="1">
        <v>39783</v>
      </c>
      <c r="B287">
        <v>1528.14</v>
      </c>
      <c r="C287">
        <v>623171.18999999994</v>
      </c>
      <c r="D287">
        <v>624699.32999999996</v>
      </c>
      <c r="E287">
        <v>624699.05719433597</v>
      </c>
      <c r="F287">
        <v>50</v>
      </c>
      <c r="G287">
        <v>56959.131228856</v>
      </c>
      <c r="H287">
        <v>10.967496233121199</v>
      </c>
      <c r="I287">
        <v>0</v>
      </c>
      <c r="J287">
        <v>0</v>
      </c>
    </row>
    <row r="288" spans="1:10" x14ac:dyDescent="0.2">
      <c r="A288" s="1">
        <v>39814</v>
      </c>
      <c r="B288">
        <v>1493.61</v>
      </c>
      <c r="C288">
        <v>852642.48</v>
      </c>
      <c r="D288">
        <v>854136.09</v>
      </c>
      <c r="E288">
        <v>854136.10168856406</v>
      </c>
      <c r="F288">
        <v>50</v>
      </c>
      <c r="G288">
        <v>76936.764586521007</v>
      </c>
      <c r="H288">
        <v>11.101976958127899</v>
      </c>
      <c r="I288">
        <v>14.085983905999999</v>
      </c>
      <c r="J288">
        <v>0</v>
      </c>
    </row>
    <row r="289" spans="1:10" x14ac:dyDescent="0.2">
      <c r="A289" s="1">
        <v>39845</v>
      </c>
      <c r="B289">
        <v>2035.6</v>
      </c>
      <c r="C289">
        <v>845424.16</v>
      </c>
      <c r="D289">
        <v>847459.76</v>
      </c>
      <c r="E289">
        <v>894101.84031450003</v>
      </c>
      <c r="F289">
        <v>50</v>
      </c>
      <c r="G289">
        <v>45336.726051384001</v>
      </c>
      <c r="H289">
        <v>19.722284152880299</v>
      </c>
      <c r="I289">
        <v>41.953432190000001</v>
      </c>
      <c r="J289">
        <v>0</v>
      </c>
    </row>
    <row r="290" spans="1:10" x14ac:dyDescent="0.2">
      <c r="A290" s="1">
        <v>39873</v>
      </c>
      <c r="B290">
        <v>4294.34</v>
      </c>
      <c r="C290">
        <v>866660.15</v>
      </c>
      <c r="D290">
        <v>870954.49</v>
      </c>
      <c r="E290">
        <v>900037.30898250802</v>
      </c>
      <c r="F290">
        <v>50</v>
      </c>
      <c r="G290">
        <v>58536.558108274003</v>
      </c>
      <c r="H290">
        <v>15.375824797304499</v>
      </c>
      <c r="I290">
        <v>10.552727552</v>
      </c>
      <c r="J290">
        <v>0</v>
      </c>
    </row>
    <row r="291" spans="1:10" x14ac:dyDescent="0.2">
      <c r="A291" s="1">
        <v>39904</v>
      </c>
      <c r="B291">
        <v>5173.72</v>
      </c>
      <c r="C291">
        <v>842948.09</v>
      </c>
      <c r="D291">
        <v>848121.81</v>
      </c>
      <c r="E291">
        <v>877354.60792988795</v>
      </c>
      <c r="F291">
        <v>50</v>
      </c>
      <c r="G291">
        <v>52243.420020906</v>
      </c>
      <c r="H291">
        <v>16.793806099916001</v>
      </c>
      <c r="I291">
        <v>11.257897679999999</v>
      </c>
      <c r="J291">
        <v>0</v>
      </c>
    </row>
    <row r="292" spans="1:10" x14ac:dyDescent="0.2">
      <c r="A292" s="1">
        <v>39934</v>
      </c>
      <c r="B292">
        <v>6738.79</v>
      </c>
      <c r="C292">
        <v>1056237.67</v>
      </c>
      <c r="D292">
        <v>1062976.46</v>
      </c>
      <c r="E292">
        <v>1095456.8920996101</v>
      </c>
      <c r="F292">
        <v>50</v>
      </c>
      <c r="G292">
        <v>57806.863898121002</v>
      </c>
      <c r="H292">
        <v>18.9504855881484</v>
      </c>
      <c r="I292">
        <v>11.249097782</v>
      </c>
      <c r="J292">
        <v>0</v>
      </c>
    </row>
    <row r="293" spans="1:10" x14ac:dyDescent="0.2">
      <c r="A293" s="1">
        <v>39965</v>
      </c>
      <c r="B293">
        <v>7905.58</v>
      </c>
      <c r="C293">
        <v>1160706.23</v>
      </c>
      <c r="D293">
        <v>1168611.81</v>
      </c>
      <c r="E293">
        <v>1203664.02595523</v>
      </c>
      <c r="F293">
        <v>50</v>
      </c>
      <c r="G293">
        <v>46015.254829407</v>
      </c>
      <c r="H293">
        <v>26.158193752114201</v>
      </c>
      <c r="I293">
        <v>11.925425307999999</v>
      </c>
      <c r="J293">
        <v>0</v>
      </c>
    </row>
    <row r="294" spans="1:10" x14ac:dyDescent="0.2">
      <c r="A294" s="1">
        <v>39995</v>
      </c>
      <c r="B294">
        <v>7071.36</v>
      </c>
      <c r="C294">
        <v>1091426.24</v>
      </c>
      <c r="D294">
        <v>1098497.6000000001</v>
      </c>
      <c r="E294">
        <v>1098497.74040293</v>
      </c>
      <c r="F294">
        <v>50</v>
      </c>
      <c r="G294">
        <v>49955.577056358001</v>
      </c>
      <c r="H294">
        <v>21.9895486863348</v>
      </c>
      <c r="I294">
        <v>2.8534318019999998</v>
      </c>
      <c r="J294">
        <v>0</v>
      </c>
    </row>
    <row r="295" spans="1:10" x14ac:dyDescent="0.2">
      <c r="A295" s="1">
        <v>40026</v>
      </c>
      <c r="B295">
        <v>8764.15</v>
      </c>
      <c r="C295">
        <v>1516716.71</v>
      </c>
      <c r="D295">
        <v>1525480.86</v>
      </c>
      <c r="E295">
        <v>1525480.6496936399</v>
      </c>
      <c r="F295">
        <v>50</v>
      </c>
      <c r="G295">
        <v>77865.747542174999</v>
      </c>
      <c r="H295">
        <v>19.5921669363284</v>
      </c>
      <c r="I295">
        <v>78.074774650999998</v>
      </c>
      <c r="J295">
        <v>0</v>
      </c>
    </row>
    <row r="296" spans="1:10" x14ac:dyDescent="0.2">
      <c r="A296" s="1">
        <v>40057</v>
      </c>
      <c r="B296">
        <v>12353.21</v>
      </c>
      <c r="C296">
        <v>1415452.3</v>
      </c>
      <c r="D296">
        <v>1427805.51</v>
      </c>
      <c r="E296">
        <v>1427805.1947172999</v>
      </c>
      <c r="F296">
        <v>50</v>
      </c>
      <c r="G296">
        <v>60579.937815534999</v>
      </c>
      <c r="H296">
        <v>23.570097703860799</v>
      </c>
      <c r="I296">
        <v>69.858488671000003</v>
      </c>
      <c r="J296">
        <v>0</v>
      </c>
    </row>
    <row r="297" spans="1:10" x14ac:dyDescent="0.2">
      <c r="A297" s="1">
        <v>40087</v>
      </c>
      <c r="B297">
        <v>11686.87</v>
      </c>
      <c r="C297">
        <v>1732954.64</v>
      </c>
      <c r="D297">
        <v>1744641.51</v>
      </c>
      <c r="E297">
        <v>1744668.5997490899</v>
      </c>
      <c r="F297">
        <v>50</v>
      </c>
      <c r="G297">
        <v>64534.035306919002</v>
      </c>
      <c r="H297">
        <v>27.035902763019401</v>
      </c>
      <c r="I297">
        <v>67.303714033999995</v>
      </c>
      <c r="J297">
        <v>0</v>
      </c>
    </row>
    <row r="298" spans="1:10" x14ac:dyDescent="0.2">
      <c r="A298" s="1">
        <v>40118</v>
      </c>
      <c r="B298">
        <v>5088.57</v>
      </c>
      <c r="C298">
        <v>1723986.86</v>
      </c>
      <c r="D298">
        <v>1729075.43</v>
      </c>
      <c r="E298">
        <v>1729075.3662389501</v>
      </c>
      <c r="F298">
        <v>50</v>
      </c>
      <c r="G298">
        <v>66843.131667986003</v>
      </c>
      <c r="H298">
        <v>25.9045575428778</v>
      </c>
      <c r="I298">
        <v>2466.38440055</v>
      </c>
      <c r="J298">
        <v>0</v>
      </c>
    </row>
    <row r="299" spans="1:10" x14ac:dyDescent="0.2">
      <c r="A299" s="1">
        <v>40148</v>
      </c>
      <c r="B299">
        <v>5061.55</v>
      </c>
      <c r="C299">
        <v>1729979.3</v>
      </c>
      <c r="D299">
        <v>1735040.85</v>
      </c>
      <c r="E299">
        <v>1735040.59506819</v>
      </c>
      <c r="F299">
        <v>50</v>
      </c>
      <c r="G299">
        <v>64588.420495560997</v>
      </c>
      <c r="H299">
        <v>26.8639317886119</v>
      </c>
      <c r="I299">
        <v>58.327458745000001</v>
      </c>
      <c r="J299">
        <v>0</v>
      </c>
    </row>
    <row r="300" spans="1:10" x14ac:dyDescent="0.2">
      <c r="A300" s="1">
        <v>40179</v>
      </c>
      <c r="B300">
        <v>3595</v>
      </c>
      <c r="C300">
        <v>1734003.47</v>
      </c>
      <c r="D300">
        <v>1737598.47</v>
      </c>
      <c r="E300">
        <v>1737626.4772503299</v>
      </c>
      <c r="F300">
        <v>50</v>
      </c>
      <c r="G300">
        <v>54284.355379913002</v>
      </c>
      <c r="H300">
        <v>32.009721651454903</v>
      </c>
      <c r="I300">
        <v>0.62848934400000001</v>
      </c>
      <c r="J300">
        <v>0</v>
      </c>
    </row>
    <row r="301" spans="1:10" x14ac:dyDescent="0.2">
      <c r="A301" s="1">
        <v>40210</v>
      </c>
      <c r="B301">
        <v>8230.52</v>
      </c>
      <c r="C301">
        <v>1773451.13</v>
      </c>
      <c r="D301">
        <v>1781681.65</v>
      </c>
      <c r="E301">
        <v>1781562.6945791901</v>
      </c>
      <c r="F301">
        <v>50</v>
      </c>
      <c r="G301">
        <v>342259.192070894</v>
      </c>
      <c r="H301">
        <v>5.2053051102719499</v>
      </c>
      <c r="I301">
        <v>0.82694498299999997</v>
      </c>
      <c r="J301">
        <v>0</v>
      </c>
    </row>
    <row r="302" spans="1:10" x14ac:dyDescent="0.2">
      <c r="A302" s="1">
        <v>40238</v>
      </c>
      <c r="B302">
        <v>2012.8</v>
      </c>
      <c r="C302">
        <v>1159680.26</v>
      </c>
      <c r="D302">
        <v>1161693.06</v>
      </c>
      <c r="E302">
        <v>1161708.5925949099</v>
      </c>
      <c r="F302">
        <v>50</v>
      </c>
      <c r="G302">
        <v>423850.66683423403</v>
      </c>
      <c r="H302">
        <v>2.7408440837707801</v>
      </c>
      <c r="I302">
        <v>0</v>
      </c>
      <c r="J302">
        <v>0</v>
      </c>
    </row>
    <row r="303" spans="1:10" x14ac:dyDescent="0.2">
      <c r="A303" s="1">
        <v>40269</v>
      </c>
      <c r="B303">
        <v>2265.5700000000002</v>
      </c>
      <c r="C303">
        <v>1249241.1100000001</v>
      </c>
      <c r="D303">
        <v>1251506.68</v>
      </c>
      <c r="E303">
        <v>1253481.9579272899</v>
      </c>
      <c r="F303">
        <v>50</v>
      </c>
      <c r="G303">
        <v>435314.66975615302</v>
      </c>
      <c r="H303">
        <v>2.8796479403059498</v>
      </c>
      <c r="I303">
        <v>71.034220980000001</v>
      </c>
      <c r="J303">
        <v>0</v>
      </c>
    </row>
    <row r="304" spans="1:10" x14ac:dyDescent="0.2">
      <c r="A304" s="1">
        <v>40299</v>
      </c>
      <c r="B304">
        <v>2997.05</v>
      </c>
      <c r="C304">
        <v>1839450.63</v>
      </c>
      <c r="D304">
        <v>1842447.68</v>
      </c>
      <c r="E304">
        <v>1839009.72517474</v>
      </c>
      <c r="F304">
        <v>50</v>
      </c>
      <c r="G304">
        <v>472296.79772205401</v>
      </c>
      <c r="H304">
        <v>3.89381230358096</v>
      </c>
      <c r="I304">
        <v>25.356737276</v>
      </c>
      <c r="J304">
        <v>0</v>
      </c>
    </row>
    <row r="305" spans="1:10" x14ac:dyDescent="0.2">
      <c r="A305" s="1">
        <v>40330</v>
      </c>
      <c r="B305">
        <v>3236.3</v>
      </c>
      <c r="C305">
        <v>1422107.26</v>
      </c>
      <c r="D305">
        <v>1425343.56</v>
      </c>
      <c r="E305">
        <v>1421929.51556344</v>
      </c>
      <c r="F305">
        <v>50</v>
      </c>
      <c r="G305">
        <v>410996.12988707802</v>
      </c>
      <c r="H305">
        <v>3.45975599688109</v>
      </c>
      <c r="I305">
        <v>16.809508296000001</v>
      </c>
      <c r="J305">
        <v>0</v>
      </c>
    </row>
    <row r="306" spans="1:10" x14ac:dyDescent="0.2">
      <c r="A306" s="1">
        <v>40360</v>
      </c>
      <c r="B306">
        <v>5593.51</v>
      </c>
      <c r="C306">
        <v>1880039.27</v>
      </c>
      <c r="D306">
        <v>1885632.78</v>
      </c>
      <c r="E306">
        <v>1886098.8020379301</v>
      </c>
      <c r="F306">
        <v>50</v>
      </c>
      <c r="G306">
        <v>437786.34785818699</v>
      </c>
      <c r="H306">
        <v>4.3082739140674304</v>
      </c>
      <c r="I306">
        <v>4.7003743399999998</v>
      </c>
      <c r="J306">
        <v>0</v>
      </c>
    </row>
    <row r="307" spans="1:10" x14ac:dyDescent="0.2">
      <c r="A307" s="1">
        <v>40391</v>
      </c>
      <c r="B307">
        <v>5007.66</v>
      </c>
      <c r="C307">
        <v>2042283.94</v>
      </c>
      <c r="D307">
        <v>2047291.6</v>
      </c>
      <c r="E307">
        <v>2042889.0667054499</v>
      </c>
      <c r="F307">
        <v>50</v>
      </c>
      <c r="G307">
        <v>430391.48766948498</v>
      </c>
      <c r="H307">
        <v>4.7465834091067203</v>
      </c>
      <c r="I307">
        <v>2.8087286E-2</v>
      </c>
      <c r="J307">
        <v>0</v>
      </c>
    </row>
    <row r="308" spans="1:10" x14ac:dyDescent="0.2">
      <c r="A308" s="1">
        <v>40422</v>
      </c>
      <c r="B308">
        <v>4350.28</v>
      </c>
      <c r="C308">
        <v>2169232.21</v>
      </c>
      <c r="D308">
        <v>2173582.4900000002</v>
      </c>
      <c r="E308">
        <v>2173603.3085488202</v>
      </c>
      <c r="F308">
        <v>50</v>
      </c>
      <c r="G308">
        <v>436793.21697949001</v>
      </c>
      <c r="H308">
        <v>5.0115475817529296</v>
      </c>
      <c r="I308">
        <v>15406.681730820999</v>
      </c>
      <c r="J308">
        <v>0</v>
      </c>
    </row>
    <row r="309" spans="1:10" x14ac:dyDescent="0.2">
      <c r="A309" s="1">
        <v>40452</v>
      </c>
      <c r="B309">
        <v>6987.24</v>
      </c>
      <c r="C309">
        <v>2819059.46</v>
      </c>
      <c r="D309">
        <v>2826046.7</v>
      </c>
      <c r="E309">
        <v>3126035.64837988</v>
      </c>
      <c r="F309">
        <v>50</v>
      </c>
      <c r="G309">
        <v>347968.011659118</v>
      </c>
      <c r="H309">
        <v>8.9850188957928996</v>
      </c>
      <c r="I309">
        <v>463.51150877700002</v>
      </c>
      <c r="J309">
        <v>0</v>
      </c>
    </row>
    <row r="310" spans="1:10" x14ac:dyDescent="0.2">
      <c r="A310" s="1">
        <v>40483</v>
      </c>
      <c r="B310">
        <v>4664.04</v>
      </c>
      <c r="C310">
        <v>1987476.41</v>
      </c>
      <c r="D310">
        <v>1992140.45</v>
      </c>
      <c r="E310">
        <v>1988371.5684486199</v>
      </c>
      <c r="F310">
        <v>50</v>
      </c>
      <c r="G310">
        <v>435710.462499174</v>
      </c>
      <c r="H310">
        <v>4.5709670220480501</v>
      </c>
      <c r="I310">
        <v>3246.5867964059998</v>
      </c>
      <c r="J310">
        <v>0</v>
      </c>
    </row>
    <row r="311" spans="1:10" x14ac:dyDescent="0.2">
      <c r="A311" s="1">
        <v>40513</v>
      </c>
      <c r="B311">
        <v>6175.81</v>
      </c>
      <c r="C311">
        <v>2370132.75</v>
      </c>
      <c r="D311">
        <v>2376308.56</v>
      </c>
      <c r="E311">
        <v>2376322.5426538698</v>
      </c>
      <c r="F311">
        <v>50</v>
      </c>
      <c r="G311">
        <v>552622.09015371196</v>
      </c>
      <c r="H311">
        <v>4.3001604489459604</v>
      </c>
      <c r="I311">
        <v>41.112638969000002</v>
      </c>
      <c r="J311">
        <v>0</v>
      </c>
    </row>
    <row r="312" spans="1:10" x14ac:dyDescent="0.2">
      <c r="A312" s="1">
        <v>40544</v>
      </c>
      <c r="B312">
        <v>3894.97</v>
      </c>
      <c r="C312">
        <v>2426691.46</v>
      </c>
      <c r="D312">
        <v>2430586.4300000002</v>
      </c>
      <c r="E312">
        <v>2430995.29580819</v>
      </c>
      <c r="F312">
        <v>50</v>
      </c>
      <c r="G312">
        <v>495539.92842113302</v>
      </c>
      <c r="H312">
        <v>4.9059020314534703</v>
      </c>
      <c r="I312">
        <v>75.045699353000003</v>
      </c>
      <c r="J312">
        <v>0</v>
      </c>
    </row>
    <row r="313" spans="1:10" x14ac:dyDescent="0.2">
      <c r="A313" s="1">
        <v>40575</v>
      </c>
      <c r="B313">
        <v>2123.9699999999998</v>
      </c>
      <c r="C313">
        <v>2236645.9</v>
      </c>
      <c r="D313">
        <v>2238769.87</v>
      </c>
      <c r="E313">
        <v>2239416.3829859099</v>
      </c>
      <c r="F313">
        <v>50</v>
      </c>
      <c r="G313">
        <v>434934.24970673502</v>
      </c>
      <c r="H313">
        <v>5.1497393509130696</v>
      </c>
      <c r="I313">
        <v>381.63778871400001</v>
      </c>
      <c r="J313">
        <v>0</v>
      </c>
    </row>
    <row r="314" spans="1:10" x14ac:dyDescent="0.2">
      <c r="A314" s="1">
        <v>40603</v>
      </c>
      <c r="B314">
        <v>3252.45</v>
      </c>
      <c r="C314">
        <v>2483940.21</v>
      </c>
      <c r="D314">
        <v>2487192.66</v>
      </c>
      <c r="E314">
        <v>2502450.88942467</v>
      </c>
      <c r="F314">
        <v>50</v>
      </c>
      <c r="G314">
        <v>451168.75751757697</v>
      </c>
      <c r="H314">
        <v>5.5476453271013897</v>
      </c>
      <c r="I314">
        <v>473.35995185500002</v>
      </c>
      <c r="J314">
        <v>0</v>
      </c>
    </row>
    <row r="315" spans="1:10" x14ac:dyDescent="0.2">
      <c r="A315" s="1">
        <v>40634</v>
      </c>
      <c r="B315">
        <v>3272.61</v>
      </c>
      <c r="C315">
        <v>3617976.83</v>
      </c>
      <c r="D315">
        <v>3621249.44</v>
      </c>
      <c r="E315">
        <v>3663982.6271151998</v>
      </c>
      <c r="F315">
        <v>50</v>
      </c>
      <c r="G315">
        <v>534163.61743721506</v>
      </c>
      <c r="H315">
        <v>6.8594006155489797</v>
      </c>
      <c r="I315">
        <v>59.619137498999997</v>
      </c>
      <c r="J315">
        <v>0</v>
      </c>
    </row>
    <row r="316" spans="1:10" x14ac:dyDescent="0.2">
      <c r="A316" s="1">
        <v>40664</v>
      </c>
      <c r="B316">
        <v>3458.79</v>
      </c>
      <c r="C316">
        <v>2004456.38</v>
      </c>
      <c r="D316">
        <v>2007915.17</v>
      </c>
      <c r="E316">
        <v>2008027.6163906399</v>
      </c>
      <c r="F316">
        <v>50</v>
      </c>
      <c r="G316">
        <v>465011.18824910902</v>
      </c>
      <c r="H316">
        <v>4.31823506000232</v>
      </c>
      <c r="I316">
        <v>0</v>
      </c>
      <c r="J316">
        <v>0</v>
      </c>
    </row>
    <row r="317" spans="1:10" x14ac:dyDescent="0.2">
      <c r="A317" s="1">
        <v>40695</v>
      </c>
      <c r="B317">
        <v>2553.04</v>
      </c>
      <c r="C317">
        <v>3013193.69</v>
      </c>
      <c r="D317">
        <v>3015746.73</v>
      </c>
      <c r="E317">
        <v>3016294.9490223601</v>
      </c>
      <c r="F317">
        <v>50</v>
      </c>
      <c r="G317">
        <v>463350.27951221098</v>
      </c>
      <c r="H317">
        <v>6.5097510078071901</v>
      </c>
      <c r="I317">
        <v>0</v>
      </c>
      <c r="J317">
        <v>0</v>
      </c>
    </row>
    <row r="318" spans="1:10" x14ac:dyDescent="0.2">
      <c r="A318" s="1">
        <v>40725</v>
      </c>
      <c r="B318">
        <v>2531.12</v>
      </c>
      <c r="C318">
        <v>3069990.27</v>
      </c>
      <c r="D318">
        <v>3072521.39</v>
      </c>
      <c r="E318">
        <v>3141225.8763395501</v>
      </c>
      <c r="F318">
        <v>50</v>
      </c>
      <c r="G318">
        <v>495548.319206913</v>
      </c>
      <c r="H318">
        <v>6.3392781393054998</v>
      </c>
      <c r="I318">
        <v>192.75057841899999</v>
      </c>
      <c r="J318">
        <v>0</v>
      </c>
    </row>
    <row r="319" spans="1:10" x14ac:dyDescent="0.2">
      <c r="A319" s="1">
        <v>40756</v>
      </c>
      <c r="B319">
        <v>2313.27</v>
      </c>
      <c r="C319">
        <v>3194123.38</v>
      </c>
      <c r="D319">
        <v>3196436.65</v>
      </c>
      <c r="E319">
        <v>3196435.9628010499</v>
      </c>
      <c r="F319">
        <v>50</v>
      </c>
      <c r="G319">
        <v>483023.18737988698</v>
      </c>
      <c r="H319">
        <v>6.6175636488441798</v>
      </c>
      <c r="I319">
        <v>0.723552945</v>
      </c>
      <c r="J319">
        <v>0</v>
      </c>
    </row>
    <row r="320" spans="1:10" x14ac:dyDescent="0.2">
      <c r="A320" s="1">
        <v>40787</v>
      </c>
      <c r="B320">
        <v>1572.61</v>
      </c>
      <c r="C320">
        <v>2593179.2200000002</v>
      </c>
      <c r="D320">
        <v>2594751.83</v>
      </c>
      <c r="E320">
        <v>2716867.6840063101</v>
      </c>
      <c r="F320">
        <v>50</v>
      </c>
      <c r="G320">
        <v>369634.11906539497</v>
      </c>
      <c r="H320">
        <v>7.3501539600180799</v>
      </c>
      <c r="I320">
        <v>0</v>
      </c>
      <c r="J320">
        <v>0</v>
      </c>
    </row>
    <row r="321" spans="1:7" x14ac:dyDescent="0.2">
      <c r="A321" s="1"/>
    </row>
    <row r="322" spans="1:7" x14ac:dyDescent="0.2">
      <c r="A322" s="1"/>
      <c r="D322" s="28">
        <f>SUM(D228:D321)</f>
        <v>152615260.90000004</v>
      </c>
      <c r="G322" s="77">
        <f>SUM(G228:G321)</f>
        <v>17275214.674317438</v>
      </c>
    </row>
    <row r="323" spans="1:7" x14ac:dyDescent="0.2">
      <c r="D323" s="28">
        <f>+Z229+Z230+Z231+Z232+Z233+Z234+Z235+Z236</f>
        <v>152615260.90000001</v>
      </c>
      <c r="G323" s="77">
        <f>+Z241+Z242+Z243+Z244+Z245+Z246+Z247+Z248</f>
        <v>17275214.674317434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9" tint="-0.249977111117893"/>
    <pageSetUpPr fitToPage="1"/>
  </sheetPr>
  <dimension ref="A1:W611"/>
  <sheetViews>
    <sheetView topLeftCell="A86" workbookViewId="0">
      <selection activeCell="C95" sqref="C95:C97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</row>
    <row r="13" spans="1:20" ht="14.25" x14ac:dyDescent="0.2">
      <c r="A13" s="9">
        <v>38322</v>
      </c>
      <c r="B13">
        <v>42.28</v>
      </c>
      <c r="C13">
        <v>6.6166380952380965</v>
      </c>
      <c r="G13" s="39" t="s">
        <v>75</v>
      </c>
    </row>
    <row r="14" spans="1:20" x14ac:dyDescent="0.2">
      <c r="A14" s="9">
        <v>38353</v>
      </c>
      <c r="B14">
        <v>46.02</v>
      </c>
      <c r="C14">
        <v>6.1430950000000006</v>
      </c>
    </row>
    <row r="15" spans="1:20" x14ac:dyDescent="0.2">
      <c r="A15" s="9">
        <v>38384</v>
      </c>
      <c r="B15">
        <v>46.94</v>
      </c>
      <c r="C15">
        <v>6.1124315789473682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28</v>
      </c>
      <c r="N15" s="9" t="s">
        <v>29</v>
      </c>
      <c r="O15" s="9" t="s">
        <v>30</v>
      </c>
      <c r="P15" s="9" t="s">
        <v>31</v>
      </c>
      <c r="Q15" s="9" t="s">
        <v>32</v>
      </c>
      <c r="R15" s="9" t="s">
        <v>33</v>
      </c>
      <c r="S15" s="9" t="s">
        <v>34</v>
      </c>
    </row>
    <row r="16" spans="1:20" x14ac:dyDescent="0.2">
      <c r="A16" s="9">
        <v>38412</v>
      </c>
      <c r="B16">
        <v>53.42</v>
      </c>
      <c r="C16">
        <v>6.9228499999999977</v>
      </c>
      <c r="G16">
        <v>2004</v>
      </c>
      <c r="H16">
        <v>6.1581111111111095</v>
      </c>
      <c r="I16">
        <v>5.3982105263157889</v>
      </c>
      <c r="J16">
        <v>5.3783565217391294</v>
      </c>
      <c r="K16">
        <v>5.7004047619047622</v>
      </c>
      <c r="L16">
        <v>6.3000350000000012</v>
      </c>
      <c r="M16">
        <v>6.2915809523809534</v>
      </c>
      <c r="N16">
        <v>5.9324571428571442</v>
      </c>
      <c r="O16">
        <v>5.4505545454545459</v>
      </c>
      <c r="P16">
        <v>5.0831714285714291</v>
      </c>
      <c r="Q16">
        <v>6.339204761904762</v>
      </c>
      <c r="R16">
        <v>6.1480650000000008</v>
      </c>
      <c r="S16">
        <v>6.6166380952380965</v>
      </c>
    </row>
    <row r="17" spans="1:19" x14ac:dyDescent="0.2">
      <c r="A17" s="9">
        <v>38443</v>
      </c>
      <c r="B17">
        <v>52.46</v>
      </c>
      <c r="C17">
        <v>7.2004428571428578</v>
      </c>
      <c r="G17">
        <v>2005</v>
      </c>
      <c r="H17">
        <v>6.1430950000000006</v>
      </c>
      <c r="I17">
        <v>6.1124315789473682</v>
      </c>
      <c r="J17">
        <v>6.9228499999999977</v>
      </c>
      <c r="K17">
        <v>7.2004428571428578</v>
      </c>
      <c r="L17">
        <v>6.4880047619047616</v>
      </c>
      <c r="M17">
        <v>7.1507227272727274</v>
      </c>
      <c r="N17">
        <v>7.591005</v>
      </c>
      <c r="O17">
        <v>9.2947181818181832</v>
      </c>
      <c r="P17">
        <v>11.982264705882351</v>
      </c>
      <c r="Q17">
        <v>13.50150625</v>
      </c>
      <c r="R17">
        <v>10.327074999999999</v>
      </c>
      <c r="S17">
        <v>13.051904761904764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2006</v>
      </c>
      <c r="H18">
        <v>8.6780000000000008</v>
      </c>
      <c r="I18">
        <v>7.5331578947368421</v>
      </c>
      <c r="J18">
        <v>6.87</v>
      </c>
      <c r="K18">
        <v>7.15</v>
      </c>
      <c r="L18">
        <v>6.24</v>
      </c>
      <c r="M18">
        <v>6.2</v>
      </c>
      <c r="N18">
        <v>6.17</v>
      </c>
      <c r="O18">
        <v>7.11</v>
      </c>
      <c r="P18">
        <v>4.9000000000000004</v>
      </c>
      <c r="Q18">
        <v>5.87</v>
      </c>
      <c r="R18">
        <v>7.4</v>
      </c>
      <c r="S18">
        <v>6.73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2007</v>
      </c>
      <c r="H19">
        <v>6.6</v>
      </c>
      <c r="I19">
        <v>8.25</v>
      </c>
      <c r="J19">
        <v>7.11</v>
      </c>
      <c r="K19">
        <v>7.6</v>
      </c>
      <c r="L19">
        <v>7.64</v>
      </c>
      <c r="M19">
        <v>7.35</v>
      </c>
      <c r="N19">
        <v>6.22</v>
      </c>
      <c r="O19">
        <v>6.23</v>
      </c>
      <c r="P19">
        <v>6.02</v>
      </c>
      <c r="Q19">
        <v>6.74</v>
      </c>
      <c r="R19">
        <v>7.13</v>
      </c>
      <c r="S19">
        <v>7.11</v>
      </c>
    </row>
    <row r="20" spans="1:19" x14ac:dyDescent="0.2">
      <c r="A20" s="9">
        <v>38534</v>
      </c>
      <c r="B20">
        <v>58.53</v>
      </c>
      <c r="C20">
        <v>7.591005</v>
      </c>
      <c r="G20">
        <v>2008</v>
      </c>
      <c r="H20">
        <v>7.99</v>
      </c>
      <c r="I20">
        <v>8.5500000000000007</v>
      </c>
      <c r="J20">
        <v>9.4499999999999993</v>
      </c>
      <c r="K20">
        <v>10.18</v>
      </c>
      <c r="L20">
        <v>11.27</v>
      </c>
      <c r="M20" s="55">
        <v>12.7</v>
      </c>
      <c r="N20">
        <v>11.11</v>
      </c>
      <c r="O20">
        <v>8.26</v>
      </c>
      <c r="P20">
        <v>7.64</v>
      </c>
      <c r="Q20">
        <v>6.74</v>
      </c>
      <c r="R20">
        <v>6.69</v>
      </c>
      <c r="S20">
        <v>5.84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2009</v>
      </c>
      <c r="H21">
        <v>5.24</v>
      </c>
      <c r="I21">
        <v>4.53</v>
      </c>
      <c r="J21">
        <v>3.96</v>
      </c>
      <c r="K21">
        <v>3.5</v>
      </c>
      <c r="L21">
        <v>3.83</v>
      </c>
      <c r="M21">
        <v>3.8</v>
      </c>
      <c r="N21">
        <v>3.38</v>
      </c>
      <c r="O21">
        <v>3.14</v>
      </c>
      <c r="P21">
        <v>2.96</v>
      </c>
      <c r="Q21">
        <v>4</v>
      </c>
      <c r="R21">
        <v>3.7</v>
      </c>
      <c r="S21">
        <v>5.34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2010</v>
      </c>
      <c r="H22">
        <v>5.82</v>
      </c>
      <c r="I22">
        <v>5.32</v>
      </c>
      <c r="J22">
        <v>4.29</v>
      </c>
      <c r="K22">
        <v>4.04</v>
      </c>
      <c r="L22">
        <v>4.1100000000000003</v>
      </c>
      <c r="M22">
        <v>4.8099999999999996</v>
      </c>
      <c r="N22">
        <v>4.63</v>
      </c>
      <c r="O22">
        <v>4.32</v>
      </c>
      <c r="P22">
        <v>3.89</v>
      </c>
      <c r="Q22">
        <v>3.43</v>
      </c>
      <c r="R22">
        <v>3.71</v>
      </c>
      <c r="S22">
        <v>4.26</v>
      </c>
    </row>
    <row r="23" spans="1:19" x14ac:dyDescent="0.2">
      <c r="A23" s="9">
        <v>38626</v>
      </c>
      <c r="B23">
        <v>61.29</v>
      </c>
      <c r="C23">
        <v>13.50150625</v>
      </c>
      <c r="G23">
        <v>2011</v>
      </c>
      <c r="H23">
        <v>4.5</v>
      </c>
      <c r="I23">
        <v>4.09</v>
      </c>
      <c r="J23">
        <v>3.97</v>
      </c>
      <c r="K23">
        <v>4.24</v>
      </c>
      <c r="L23">
        <v>4.3099999999999996</v>
      </c>
      <c r="M23">
        <v>4.53</v>
      </c>
      <c r="N23">
        <v>4.42</v>
      </c>
      <c r="O23">
        <v>4.05</v>
      </c>
      <c r="P23">
        <v>3.9</v>
      </c>
      <c r="Q23">
        <v>3.56</v>
      </c>
      <c r="R23">
        <v>3.27</v>
      </c>
      <c r="S23">
        <v>3.15</v>
      </c>
    </row>
    <row r="24" spans="1:19" x14ac:dyDescent="0.2">
      <c r="A24" s="9">
        <v>38657</v>
      </c>
      <c r="B24">
        <v>57.41</v>
      </c>
      <c r="C24">
        <v>10.327074999999999</v>
      </c>
    </row>
    <row r="25" spans="1:19" x14ac:dyDescent="0.2">
      <c r="A25" s="9">
        <v>38687</v>
      </c>
      <c r="B25" s="55">
        <v>57.808181818181808</v>
      </c>
      <c r="C25">
        <v>13.051904761904764</v>
      </c>
    </row>
    <row r="26" spans="1:19" x14ac:dyDescent="0.2">
      <c r="A26" s="9">
        <v>38718</v>
      </c>
      <c r="B26" s="55">
        <v>64.110499999999988</v>
      </c>
      <c r="C26">
        <v>8.6780000000000008</v>
      </c>
    </row>
    <row r="27" spans="1:19" x14ac:dyDescent="0.2">
      <c r="A27" s="9">
        <v>38749</v>
      </c>
      <c r="B27" s="55">
        <v>61.487894736842094</v>
      </c>
      <c r="C27">
        <v>7.5331578947368421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23" x14ac:dyDescent="0.2">
      <c r="A97" s="9">
        <v>40878</v>
      </c>
      <c r="B97" s="55">
        <v>108.85</v>
      </c>
      <c r="C97">
        <v>3.15</v>
      </c>
      <c r="D97" s="85"/>
    </row>
    <row r="98" spans="1:23" x14ac:dyDescent="0.2">
      <c r="D98" s="85"/>
    </row>
    <row r="99" spans="1:23" ht="14.25" x14ac:dyDescent="0.2">
      <c r="A99" s="11" t="s">
        <v>4</v>
      </c>
    </row>
    <row r="100" spans="1:23" ht="14.25" x14ac:dyDescent="0.2">
      <c r="A100" s="11" t="s">
        <v>5</v>
      </c>
    </row>
    <row r="102" spans="1:23" ht="14.25" x14ac:dyDescent="0.2">
      <c r="A102" s="11"/>
    </row>
    <row r="103" spans="1:23" ht="14.25" x14ac:dyDescent="0.2">
      <c r="A103" s="11"/>
    </row>
    <row r="104" spans="1:23" ht="14.25" x14ac:dyDescent="0.2">
      <c r="A104" s="11"/>
    </row>
    <row r="105" spans="1:23" ht="14.25" x14ac:dyDescent="0.2">
      <c r="A105" s="11"/>
    </row>
    <row r="107" spans="1:23" outlineLevel="2" x14ac:dyDescent="0.2"/>
    <row r="108" spans="1:23" outlineLevel="2" x14ac:dyDescent="0.2"/>
    <row r="109" spans="1:23" outlineLevel="2" x14ac:dyDescent="0.2"/>
    <row r="110" spans="1:23" ht="18.75" outlineLevel="2" thickBot="1" x14ac:dyDescent="0.25">
      <c r="N110" s="35" t="s">
        <v>40</v>
      </c>
      <c r="O110" s="35" t="s">
        <v>41</v>
      </c>
      <c r="P110" s="35" t="s">
        <v>42</v>
      </c>
      <c r="Q110" s="35" t="s">
        <v>13</v>
      </c>
      <c r="R110" s="35" t="s">
        <v>43</v>
      </c>
      <c r="S110" s="35" t="s">
        <v>44</v>
      </c>
      <c r="T110" s="35" t="s">
        <v>45</v>
      </c>
      <c r="U110" s="35" t="s">
        <v>46</v>
      </c>
      <c r="V110" s="35" t="s">
        <v>47</v>
      </c>
      <c r="W110" s="35" t="s">
        <v>48</v>
      </c>
    </row>
    <row r="111" spans="1:23" outlineLevel="2" x14ac:dyDescent="0.2">
      <c r="N111" s="29">
        <v>37991</v>
      </c>
      <c r="O111" s="29">
        <v>37992</v>
      </c>
      <c r="P111" s="29">
        <v>37992</v>
      </c>
      <c r="Q111" s="37">
        <v>37987</v>
      </c>
      <c r="R111" s="30">
        <v>6.41</v>
      </c>
      <c r="S111" s="30">
        <v>6.2</v>
      </c>
      <c r="T111" s="30">
        <v>6.2789999999999999</v>
      </c>
      <c r="U111" s="31">
        <v>626500</v>
      </c>
      <c r="V111" s="30">
        <v>86</v>
      </c>
      <c r="W111" s="30">
        <v>36</v>
      </c>
    </row>
    <row r="112" spans="1:23" outlineLevel="2" x14ac:dyDescent="0.2">
      <c r="N112" s="32">
        <v>37992</v>
      </c>
      <c r="O112" s="32">
        <v>37993</v>
      </c>
      <c r="P112" s="32">
        <v>37993</v>
      </c>
      <c r="Q112" s="37">
        <v>37987</v>
      </c>
      <c r="R112" s="33">
        <v>7.25</v>
      </c>
      <c r="S112" s="33">
        <v>6.78</v>
      </c>
      <c r="T112" s="33">
        <v>7.0414000000000003</v>
      </c>
      <c r="U112" s="34">
        <v>695100</v>
      </c>
      <c r="V112" s="33">
        <v>81</v>
      </c>
      <c r="W112" s="33">
        <v>35</v>
      </c>
    </row>
    <row r="113" spans="14:23" outlineLevel="2" x14ac:dyDescent="0.2">
      <c r="N113" s="29">
        <v>37993</v>
      </c>
      <c r="O113" s="29">
        <v>37994</v>
      </c>
      <c r="P113" s="29">
        <v>37994</v>
      </c>
      <c r="Q113" s="37">
        <v>37987</v>
      </c>
      <c r="R113" s="30">
        <v>6.77</v>
      </c>
      <c r="S113" s="30">
        <v>6.41</v>
      </c>
      <c r="T113" s="30">
        <v>6.6051000000000002</v>
      </c>
      <c r="U113" s="31">
        <v>782600</v>
      </c>
      <c r="V113" s="30">
        <v>90</v>
      </c>
      <c r="W113" s="30">
        <v>34</v>
      </c>
    </row>
    <row r="114" spans="14:23" outlineLevel="2" x14ac:dyDescent="0.2">
      <c r="N114" s="32">
        <v>37994</v>
      </c>
      <c r="O114" s="32">
        <v>37995</v>
      </c>
      <c r="P114" s="32">
        <v>37995</v>
      </c>
      <c r="Q114" s="37">
        <v>37987</v>
      </c>
      <c r="R114" s="33">
        <v>6.5149999999999997</v>
      </c>
      <c r="S114" s="33">
        <v>6.3</v>
      </c>
      <c r="T114" s="33">
        <v>6.4051</v>
      </c>
      <c r="U114" s="34">
        <v>675700</v>
      </c>
      <c r="V114" s="33">
        <v>67</v>
      </c>
      <c r="W114" s="33">
        <v>27</v>
      </c>
    </row>
    <row r="115" spans="14:23" outlineLevel="2" x14ac:dyDescent="0.2">
      <c r="N115" s="29">
        <v>37995</v>
      </c>
      <c r="O115" s="29">
        <v>37996</v>
      </c>
      <c r="P115" s="29">
        <v>37998</v>
      </c>
      <c r="Q115" s="37">
        <v>37987</v>
      </c>
      <c r="R115" s="30">
        <v>7.2</v>
      </c>
      <c r="S115" s="30">
        <v>6.8</v>
      </c>
      <c r="T115" s="30">
        <v>6.9051</v>
      </c>
      <c r="U115" s="31">
        <v>617400</v>
      </c>
      <c r="V115" s="30">
        <v>84</v>
      </c>
      <c r="W115" s="30">
        <v>38</v>
      </c>
    </row>
    <row r="116" spans="14:23" outlineLevel="1" x14ac:dyDescent="0.2">
      <c r="N116" s="32">
        <v>37998</v>
      </c>
      <c r="O116" s="32">
        <v>37999</v>
      </c>
      <c r="P116" s="32">
        <v>37999</v>
      </c>
      <c r="Q116" s="37">
        <v>37987</v>
      </c>
      <c r="R116" s="33">
        <v>6.55</v>
      </c>
      <c r="S116" s="33">
        <v>6.15</v>
      </c>
      <c r="T116" s="33">
        <v>6.2907000000000002</v>
      </c>
      <c r="U116" s="34">
        <v>660900</v>
      </c>
      <c r="V116" s="33">
        <v>81</v>
      </c>
      <c r="W116" s="33">
        <v>34</v>
      </c>
    </row>
    <row r="117" spans="14:23" outlineLevel="2" x14ac:dyDescent="0.2">
      <c r="N117" s="29">
        <v>37999</v>
      </c>
      <c r="O117" s="29">
        <v>38000</v>
      </c>
      <c r="P117" s="29">
        <v>38000</v>
      </c>
      <c r="Q117" s="37">
        <v>37987</v>
      </c>
      <c r="R117" s="30">
        <v>6.35</v>
      </c>
      <c r="S117" s="30">
        <v>6.1449999999999996</v>
      </c>
      <c r="T117" s="30">
        <v>6.2587000000000002</v>
      </c>
      <c r="U117" s="31">
        <v>816400</v>
      </c>
      <c r="V117" s="30">
        <v>100</v>
      </c>
      <c r="W117" s="30">
        <v>33</v>
      </c>
    </row>
    <row r="118" spans="14:23" outlineLevel="2" x14ac:dyDescent="0.2">
      <c r="N118" s="32">
        <v>38000</v>
      </c>
      <c r="O118" s="32">
        <v>38001</v>
      </c>
      <c r="P118" s="32">
        <v>38001</v>
      </c>
      <c r="Q118" s="37">
        <v>37987</v>
      </c>
      <c r="R118" s="33">
        <v>6.06</v>
      </c>
      <c r="S118" s="33">
        <v>5.57</v>
      </c>
      <c r="T118" s="33">
        <v>5.7319000000000004</v>
      </c>
      <c r="U118" s="34">
        <v>684400</v>
      </c>
      <c r="V118" s="33">
        <v>87</v>
      </c>
      <c r="W118" s="33">
        <v>32</v>
      </c>
    </row>
    <row r="119" spans="14:23" outlineLevel="2" x14ac:dyDescent="0.2">
      <c r="N119" s="29">
        <v>38001</v>
      </c>
      <c r="O119" s="29">
        <v>38002</v>
      </c>
      <c r="P119" s="29">
        <v>38002</v>
      </c>
      <c r="Q119" s="37">
        <v>37987</v>
      </c>
      <c r="R119" s="30">
        <v>6.2</v>
      </c>
      <c r="S119" s="30">
        <v>5.5949999999999998</v>
      </c>
      <c r="T119" s="30">
        <v>6.0195999999999996</v>
      </c>
      <c r="U119" s="31">
        <v>762700</v>
      </c>
      <c r="V119" s="30">
        <v>100</v>
      </c>
      <c r="W119" s="30">
        <v>35</v>
      </c>
    </row>
    <row r="120" spans="14:23" outlineLevel="2" x14ac:dyDescent="0.2">
      <c r="N120" s="32">
        <v>38002</v>
      </c>
      <c r="O120" s="32">
        <v>38003</v>
      </c>
      <c r="P120" s="32">
        <v>38006</v>
      </c>
      <c r="Q120" s="37">
        <v>37987</v>
      </c>
      <c r="R120" s="33">
        <v>5.72</v>
      </c>
      <c r="S120" s="33">
        <v>5.3</v>
      </c>
      <c r="T120" s="33">
        <v>5.4311999999999996</v>
      </c>
      <c r="U120" s="34">
        <v>647600</v>
      </c>
      <c r="V120" s="33">
        <v>83</v>
      </c>
      <c r="W120" s="33">
        <v>31</v>
      </c>
    </row>
    <row r="121" spans="14:23" outlineLevel="2" x14ac:dyDescent="0.2">
      <c r="N121" s="29">
        <v>38006</v>
      </c>
      <c r="O121" s="29">
        <v>38007</v>
      </c>
      <c r="P121" s="29">
        <v>38007</v>
      </c>
      <c r="Q121" s="37">
        <v>37987</v>
      </c>
      <c r="R121" s="30">
        <v>6.19</v>
      </c>
      <c r="S121" s="30">
        <v>6</v>
      </c>
      <c r="T121" s="30">
        <v>6.1498999999999997</v>
      </c>
      <c r="U121" s="31">
        <v>695500</v>
      </c>
      <c r="V121" s="30">
        <v>90</v>
      </c>
      <c r="W121" s="30">
        <v>33</v>
      </c>
    </row>
    <row r="122" spans="14:23" outlineLevel="2" x14ac:dyDescent="0.2">
      <c r="N122" s="32">
        <v>38007</v>
      </c>
      <c r="O122" s="32">
        <v>38008</v>
      </c>
      <c r="P122" s="32">
        <v>38008</v>
      </c>
      <c r="Q122" s="37">
        <v>37987</v>
      </c>
      <c r="R122" s="33">
        <v>6.3274999999999997</v>
      </c>
      <c r="S122" s="33">
        <v>6.14</v>
      </c>
      <c r="T122" s="33">
        <v>6.2572999999999999</v>
      </c>
      <c r="U122" s="34">
        <v>656700</v>
      </c>
      <c r="V122" s="33">
        <v>81</v>
      </c>
      <c r="W122" s="33">
        <v>26</v>
      </c>
    </row>
    <row r="123" spans="14:23" outlineLevel="2" x14ac:dyDescent="0.2">
      <c r="N123" s="29">
        <v>38008</v>
      </c>
      <c r="O123" s="29">
        <v>38009</v>
      </c>
      <c r="P123" s="29">
        <v>38009</v>
      </c>
      <c r="Q123" s="37">
        <v>37987</v>
      </c>
      <c r="R123" s="30">
        <v>6.2149999999999999</v>
      </c>
      <c r="S123" s="30">
        <v>5.61</v>
      </c>
      <c r="T123" s="30">
        <v>6.0345000000000004</v>
      </c>
      <c r="U123" s="31">
        <v>679800</v>
      </c>
      <c r="V123" s="30">
        <v>77</v>
      </c>
      <c r="W123" s="30">
        <v>29</v>
      </c>
    </row>
    <row r="124" spans="14:23" outlineLevel="2" x14ac:dyDescent="0.2">
      <c r="N124" s="32">
        <v>38009</v>
      </c>
      <c r="O124" s="32">
        <v>38010</v>
      </c>
      <c r="P124" s="32">
        <v>38012</v>
      </c>
      <c r="Q124" s="37">
        <v>37987</v>
      </c>
      <c r="R124" s="33">
        <v>5.97</v>
      </c>
      <c r="S124" s="33">
        <v>5.75</v>
      </c>
      <c r="T124" s="33">
        <v>5.8235999999999999</v>
      </c>
      <c r="U124" s="34">
        <v>777100</v>
      </c>
      <c r="V124" s="33">
        <v>103</v>
      </c>
      <c r="W124" s="33">
        <v>31</v>
      </c>
    </row>
    <row r="125" spans="14:23" outlineLevel="2" x14ac:dyDescent="0.2">
      <c r="N125" s="29">
        <v>38012</v>
      </c>
      <c r="O125" s="29">
        <v>38013</v>
      </c>
      <c r="P125" s="29">
        <v>38013</v>
      </c>
      <c r="Q125" s="37">
        <v>37987</v>
      </c>
      <c r="R125" s="30">
        <v>5.77</v>
      </c>
      <c r="S125" s="30">
        <v>5.6050000000000004</v>
      </c>
      <c r="T125" s="30">
        <v>5.7046999999999999</v>
      </c>
      <c r="U125" s="31">
        <v>736500</v>
      </c>
      <c r="V125" s="30">
        <v>86</v>
      </c>
      <c r="W125" s="30">
        <v>30</v>
      </c>
    </row>
    <row r="126" spans="14:23" outlineLevel="2" x14ac:dyDescent="0.2">
      <c r="N126" s="32">
        <v>38013</v>
      </c>
      <c r="O126" s="32">
        <v>38014</v>
      </c>
      <c r="P126" s="32">
        <v>38014</v>
      </c>
      <c r="Q126" s="37">
        <v>37987</v>
      </c>
      <c r="R126" s="33">
        <v>5.96</v>
      </c>
      <c r="S126" s="33">
        <v>5.7649999999999997</v>
      </c>
      <c r="T126" s="33">
        <v>5.8731</v>
      </c>
      <c r="U126" s="34">
        <v>712400</v>
      </c>
      <c r="V126" s="33">
        <v>86</v>
      </c>
      <c r="W126" s="33">
        <v>30</v>
      </c>
    </row>
    <row r="127" spans="14:23" outlineLevel="2" x14ac:dyDescent="0.2">
      <c r="N127" s="29">
        <v>38014</v>
      </c>
      <c r="O127" s="29">
        <v>38015</v>
      </c>
      <c r="P127" s="29">
        <v>38015</v>
      </c>
      <c r="Q127" s="37">
        <v>37987</v>
      </c>
      <c r="R127" s="30">
        <v>6.1574999999999998</v>
      </c>
      <c r="S127" s="30">
        <v>5.81</v>
      </c>
      <c r="T127" s="30">
        <v>6.0412999999999997</v>
      </c>
      <c r="U127" s="31">
        <v>575100</v>
      </c>
      <c r="V127" s="30">
        <v>74</v>
      </c>
      <c r="W127" s="30">
        <v>32</v>
      </c>
    </row>
    <row r="128" spans="14:23" outlineLevel="2" x14ac:dyDescent="0.2">
      <c r="N128" s="32">
        <v>38015</v>
      </c>
      <c r="O128" s="32">
        <v>38016</v>
      </c>
      <c r="P128" s="32">
        <v>38017</v>
      </c>
      <c r="Q128" s="37">
        <v>37987</v>
      </c>
      <c r="R128" s="33">
        <v>6.1</v>
      </c>
      <c r="S128" s="33">
        <v>5.93</v>
      </c>
      <c r="T128" s="33">
        <v>5.9938000000000002</v>
      </c>
      <c r="U128" s="34">
        <v>675000</v>
      </c>
      <c r="V128" s="33">
        <v>86</v>
      </c>
      <c r="W128" s="33">
        <v>30</v>
      </c>
    </row>
    <row r="129" spans="14:23" ht="18.75" outlineLevel="2" x14ac:dyDescent="0.2">
      <c r="N129" s="32"/>
      <c r="O129" s="32"/>
      <c r="P129" s="32"/>
      <c r="Q129" s="36" t="s">
        <v>50</v>
      </c>
      <c r="R129" s="33"/>
      <c r="S129" s="33"/>
      <c r="T129" s="33">
        <f>SUBTOTAL(1,T111:T128)</f>
        <v>6.1581111111111095</v>
      </c>
      <c r="U129" s="34"/>
      <c r="V129" s="33"/>
      <c r="W129" s="33"/>
    </row>
    <row r="130" spans="14:23" outlineLevel="2" x14ac:dyDescent="0.2">
      <c r="N130" s="29">
        <v>38016</v>
      </c>
      <c r="O130" s="29">
        <v>38018</v>
      </c>
      <c r="P130" s="29">
        <v>38019</v>
      </c>
      <c r="Q130" s="37">
        <v>38018</v>
      </c>
      <c r="R130" s="30">
        <v>5.91</v>
      </c>
      <c r="S130" s="30">
        <v>5.63</v>
      </c>
      <c r="T130" s="30">
        <v>5.7968999999999999</v>
      </c>
      <c r="U130" s="31">
        <v>948100</v>
      </c>
      <c r="V130" s="30">
        <v>109</v>
      </c>
      <c r="W130" s="30">
        <v>33</v>
      </c>
    </row>
    <row r="131" spans="14:23" outlineLevel="2" x14ac:dyDescent="0.2">
      <c r="N131" s="32">
        <v>38019</v>
      </c>
      <c r="O131" s="32">
        <v>38020</v>
      </c>
      <c r="P131" s="32">
        <v>38020</v>
      </c>
      <c r="Q131" s="37">
        <v>38018</v>
      </c>
      <c r="R131" s="33">
        <v>5.57</v>
      </c>
      <c r="S131" s="33">
        <v>5.49</v>
      </c>
      <c r="T131" s="33">
        <v>5.5118</v>
      </c>
      <c r="U131" s="34">
        <v>616800</v>
      </c>
      <c r="V131" s="33">
        <v>77</v>
      </c>
      <c r="W131" s="33">
        <v>33</v>
      </c>
    </row>
    <row r="132" spans="14:23" outlineLevel="2" x14ac:dyDescent="0.2">
      <c r="N132" s="29">
        <v>38020</v>
      </c>
      <c r="O132" s="29">
        <v>38021</v>
      </c>
      <c r="P132" s="29">
        <v>38021</v>
      </c>
      <c r="Q132" s="37">
        <v>38018</v>
      </c>
      <c r="R132" s="30">
        <v>5.76</v>
      </c>
      <c r="S132" s="30">
        <v>5.64</v>
      </c>
      <c r="T132" s="30">
        <v>5.6905999999999999</v>
      </c>
      <c r="U132" s="31">
        <v>875500</v>
      </c>
      <c r="V132" s="30">
        <v>82</v>
      </c>
      <c r="W132" s="30">
        <v>31</v>
      </c>
    </row>
    <row r="133" spans="14:23" outlineLevel="2" x14ac:dyDescent="0.2">
      <c r="N133" s="32">
        <v>38021</v>
      </c>
      <c r="O133" s="32">
        <v>38022</v>
      </c>
      <c r="P133" s="32">
        <v>38022</v>
      </c>
      <c r="Q133" s="37">
        <v>38018</v>
      </c>
      <c r="R133" s="33">
        <v>5.78</v>
      </c>
      <c r="S133" s="33">
        <v>5.625</v>
      </c>
      <c r="T133" s="33">
        <v>5.7435999999999998</v>
      </c>
      <c r="U133" s="34">
        <v>1012200</v>
      </c>
      <c r="V133" s="33">
        <v>115</v>
      </c>
      <c r="W133" s="33">
        <v>38</v>
      </c>
    </row>
    <row r="134" spans="14:23" outlineLevel="2" x14ac:dyDescent="0.2">
      <c r="N134" s="29">
        <v>38022</v>
      </c>
      <c r="O134" s="29">
        <v>38023</v>
      </c>
      <c r="P134" s="29">
        <v>38023</v>
      </c>
      <c r="Q134" s="37">
        <v>38018</v>
      </c>
      <c r="R134" s="30">
        <v>5.5750000000000002</v>
      </c>
      <c r="S134" s="30">
        <v>5.47</v>
      </c>
      <c r="T134" s="30">
        <v>5.5411000000000001</v>
      </c>
      <c r="U134" s="31">
        <v>677900</v>
      </c>
      <c r="V134" s="30">
        <v>73</v>
      </c>
      <c r="W134" s="30">
        <v>29</v>
      </c>
    </row>
    <row r="135" spans="14:23" outlineLevel="2" x14ac:dyDescent="0.2">
      <c r="N135" s="32">
        <v>38023</v>
      </c>
      <c r="O135" s="32">
        <v>38024</v>
      </c>
      <c r="P135" s="32">
        <v>38026</v>
      </c>
      <c r="Q135" s="37">
        <v>38018</v>
      </c>
      <c r="R135" s="33">
        <v>5.6</v>
      </c>
      <c r="S135" s="33">
        <v>5.3</v>
      </c>
      <c r="T135" s="33">
        <v>5.3806000000000003</v>
      </c>
      <c r="U135" s="34">
        <v>907100</v>
      </c>
      <c r="V135" s="33">
        <v>111</v>
      </c>
      <c r="W135" s="33">
        <v>31</v>
      </c>
    </row>
    <row r="136" spans="14:23" outlineLevel="2" x14ac:dyDescent="0.2">
      <c r="N136" s="29">
        <v>38026</v>
      </c>
      <c r="O136" s="29">
        <v>38027</v>
      </c>
      <c r="P136" s="29">
        <v>38027</v>
      </c>
      <c r="Q136" s="37">
        <v>38018</v>
      </c>
      <c r="R136" s="30">
        <v>5.58</v>
      </c>
      <c r="S136" s="30">
        <v>5.3550000000000004</v>
      </c>
      <c r="T136" s="30">
        <v>5.4438000000000004</v>
      </c>
      <c r="U136" s="31">
        <v>593000</v>
      </c>
      <c r="V136" s="30">
        <v>72</v>
      </c>
      <c r="W136" s="30">
        <v>34</v>
      </c>
    </row>
    <row r="137" spans="14:23" outlineLevel="2" x14ac:dyDescent="0.2">
      <c r="N137" s="32">
        <v>38027</v>
      </c>
      <c r="O137" s="32">
        <v>38028</v>
      </c>
      <c r="P137" s="32">
        <v>38028</v>
      </c>
      <c r="Q137" s="37">
        <v>38018</v>
      </c>
      <c r="R137" s="33">
        <v>5.5549999999999997</v>
      </c>
      <c r="S137" s="33">
        <v>5.35</v>
      </c>
      <c r="T137" s="33">
        <v>5.4935999999999998</v>
      </c>
      <c r="U137" s="34">
        <v>874300</v>
      </c>
      <c r="V137" s="33">
        <v>106</v>
      </c>
      <c r="W137" s="33">
        <v>31</v>
      </c>
    </row>
    <row r="138" spans="14:23" outlineLevel="2" x14ac:dyDescent="0.2">
      <c r="N138" s="29">
        <v>38028</v>
      </c>
      <c r="O138" s="29">
        <v>38029</v>
      </c>
      <c r="P138" s="29">
        <v>38029</v>
      </c>
      <c r="Q138" s="37">
        <v>38018</v>
      </c>
      <c r="R138" s="30">
        <v>5.4</v>
      </c>
      <c r="S138" s="30">
        <v>5.24</v>
      </c>
      <c r="T138" s="30">
        <v>5.3429000000000002</v>
      </c>
      <c r="U138" s="31">
        <v>802400</v>
      </c>
      <c r="V138" s="30">
        <v>93</v>
      </c>
      <c r="W138" s="30">
        <v>34</v>
      </c>
    </row>
    <row r="139" spans="14:23" outlineLevel="2" x14ac:dyDescent="0.2">
      <c r="N139" s="32">
        <v>38029</v>
      </c>
      <c r="O139" s="32">
        <v>38030</v>
      </c>
      <c r="P139" s="32">
        <v>38030</v>
      </c>
      <c r="Q139" s="37">
        <v>38018</v>
      </c>
      <c r="R139" s="33">
        <v>5.5</v>
      </c>
      <c r="S139" s="33">
        <v>5.2949999999999999</v>
      </c>
      <c r="T139" s="33">
        <v>5.3465999999999996</v>
      </c>
      <c r="U139" s="34">
        <v>531900</v>
      </c>
      <c r="V139" s="33">
        <v>66</v>
      </c>
      <c r="W139" s="33">
        <v>29</v>
      </c>
    </row>
    <row r="140" spans="14:23" outlineLevel="1" x14ac:dyDescent="0.2">
      <c r="N140" s="29">
        <v>38030</v>
      </c>
      <c r="O140" s="29">
        <v>38031</v>
      </c>
      <c r="P140" s="29">
        <v>38034</v>
      </c>
      <c r="Q140" s="37">
        <v>38018</v>
      </c>
      <c r="R140" s="30">
        <v>5.665</v>
      </c>
      <c r="S140" s="30">
        <v>5.53</v>
      </c>
      <c r="T140" s="30">
        <v>5.6234000000000002</v>
      </c>
      <c r="U140" s="31">
        <v>816100</v>
      </c>
      <c r="V140" s="30">
        <v>105</v>
      </c>
      <c r="W140" s="30">
        <v>35</v>
      </c>
    </row>
    <row r="141" spans="14:23" outlineLevel="2" x14ac:dyDescent="0.2">
      <c r="N141" s="32">
        <v>38034</v>
      </c>
      <c r="O141" s="32">
        <v>38035</v>
      </c>
      <c r="P141" s="32">
        <v>38035</v>
      </c>
      <c r="Q141" s="37">
        <v>38018</v>
      </c>
      <c r="R141" s="33">
        <v>5.49</v>
      </c>
      <c r="S141" s="33">
        <v>5.3949999999999996</v>
      </c>
      <c r="T141" s="33">
        <v>5.4292999999999996</v>
      </c>
      <c r="U141" s="34">
        <v>521300</v>
      </c>
      <c r="V141" s="33">
        <v>63</v>
      </c>
      <c r="W141" s="33">
        <v>27</v>
      </c>
    </row>
    <row r="142" spans="14:23" outlineLevel="2" x14ac:dyDescent="0.2">
      <c r="N142" s="29">
        <v>38035</v>
      </c>
      <c r="O142" s="29">
        <v>38036</v>
      </c>
      <c r="P142" s="29">
        <v>38036</v>
      </c>
      <c r="Q142" s="37">
        <v>38018</v>
      </c>
      <c r="R142" s="30">
        <v>5.3949999999999996</v>
      </c>
      <c r="S142" s="30">
        <v>5.3</v>
      </c>
      <c r="T142" s="30">
        <v>5.3350999999999997</v>
      </c>
      <c r="U142" s="31">
        <v>654200</v>
      </c>
      <c r="V142" s="30">
        <v>84</v>
      </c>
      <c r="W142" s="30">
        <v>29</v>
      </c>
    </row>
    <row r="143" spans="14:23" outlineLevel="2" x14ac:dyDescent="0.2">
      <c r="N143" s="32">
        <v>38036</v>
      </c>
      <c r="O143" s="32">
        <v>38037</v>
      </c>
      <c r="P143" s="32">
        <v>38037</v>
      </c>
      <c r="Q143" s="37">
        <v>38018</v>
      </c>
      <c r="R143" s="33">
        <v>5.34</v>
      </c>
      <c r="S143" s="33">
        <v>5.18</v>
      </c>
      <c r="T143" s="33">
        <v>5.2801</v>
      </c>
      <c r="U143" s="34">
        <v>584500</v>
      </c>
      <c r="V143" s="33">
        <v>76</v>
      </c>
      <c r="W143" s="33">
        <v>26</v>
      </c>
    </row>
    <row r="144" spans="14:23" outlineLevel="2" x14ac:dyDescent="0.2">
      <c r="N144" s="29">
        <v>38037</v>
      </c>
      <c r="O144" s="29">
        <v>38038</v>
      </c>
      <c r="P144" s="29">
        <v>38040</v>
      </c>
      <c r="Q144" s="37">
        <v>38018</v>
      </c>
      <c r="R144" s="30">
        <v>5.2249999999999996</v>
      </c>
      <c r="S144" s="30">
        <v>5.165</v>
      </c>
      <c r="T144" s="30">
        <v>5.1931000000000003</v>
      </c>
      <c r="U144" s="31">
        <v>654600</v>
      </c>
      <c r="V144" s="30">
        <v>85</v>
      </c>
      <c r="W144" s="30">
        <v>28</v>
      </c>
    </row>
    <row r="145" spans="14:23" outlineLevel="2" x14ac:dyDescent="0.2">
      <c r="N145" s="32">
        <v>38040</v>
      </c>
      <c r="O145" s="32">
        <v>38041</v>
      </c>
      <c r="P145" s="32">
        <v>38041</v>
      </c>
      <c r="Q145" s="37">
        <v>38018</v>
      </c>
      <c r="R145" s="33">
        <v>5.16</v>
      </c>
      <c r="S145" s="33">
        <v>5.0650000000000004</v>
      </c>
      <c r="T145" s="33">
        <v>5.1043000000000003</v>
      </c>
      <c r="U145" s="34">
        <v>691200</v>
      </c>
      <c r="V145" s="33">
        <v>91</v>
      </c>
      <c r="W145" s="33">
        <v>27</v>
      </c>
    </row>
    <row r="146" spans="14:23" outlineLevel="2" x14ac:dyDescent="0.2">
      <c r="N146" s="29">
        <v>38041</v>
      </c>
      <c r="O146" s="29">
        <v>38042</v>
      </c>
      <c r="P146" s="29">
        <v>38042</v>
      </c>
      <c r="Q146" s="37">
        <v>38018</v>
      </c>
      <c r="R146" s="30">
        <v>5.1074999999999999</v>
      </c>
      <c r="S146" s="30">
        <v>5.05</v>
      </c>
      <c r="T146" s="30">
        <v>5.0793999999999997</v>
      </c>
      <c r="U146" s="31">
        <v>649000</v>
      </c>
      <c r="V146" s="30">
        <v>64</v>
      </c>
      <c r="W146" s="30">
        <v>23</v>
      </c>
    </row>
    <row r="147" spans="14:23" outlineLevel="2" x14ac:dyDescent="0.2">
      <c r="N147" s="32">
        <v>38042</v>
      </c>
      <c r="O147" s="32">
        <v>38043</v>
      </c>
      <c r="P147" s="32">
        <v>38043</v>
      </c>
      <c r="Q147" s="37">
        <v>38018</v>
      </c>
      <c r="R147" s="33">
        <v>5.19</v>
      </c>
      <c r="S147" s="33">
        <v>5.07</v>
      </c>
      <c r="T147" s="33">
        <v>5.0960000000000001</v>
      </c>
      <c r="U147" s="34">
        <v>637200</v>
      </c>
      <c r="V147" s="33">
        <v>72</v>
      </c>
      <c r="W147" s="33">
        <v>28</v>
      </c>
    </row>
    <row r="148" spans="14:23" outlineLevel="2" x14ac:dyDescent="0.2">
      <c r="N148" s="29">
        <v>38043</v>
      </c>
      <c r="O148" s="29">
        <v>38044</v>
      </c>
      <c r="P148" s="29">
        <v>38046</v>
      </c>
      <c r="Q148" s="37">
        <v>38018</v>
      </c>
      <c r="R148" s="30">
        <v>5.28</v>
      </c>
      <c r="S148" s="30">
        <v>5.0999999999999996</v>
      </c>
      <c r="T148" s="30">
        <v>5.1337999999999999</v>
      </c>
      <c r="U148" s="31">
        <v>479100</v>
      </c>
      <c r="V148" s="30">
        <v>47</v>
      </c>
      <c r="W148" s="30">
        <v>22</v>
      </c>
    </row>
    <row r="149" spans="14:23" ht="18.75" outlineLevel="2" x14ac:dyDescent="0.2">
      <c r="N149" s="29"/>
      <c r="O149" s="29"/>
      <c r="P149" s="29"/>
      <c r="Q149" s="38" t="s">
        <v>51</v>
      </c>
      <c r="R149" s="30"/>
      <c r="S149" s="30"/>
      <c r="T149" s="30">
        <f>SUBTOTAL(1,T130:T148)</f>
        <v>5.3982105263157889</v>
      </c>
      <c r="U149" s="31"/>
      <c r="V149" s="30"/>
      <c r="W149" s="30"/>
    </row>
    <row r="150" spans="14:23" outlineLevel="2" x14ac:dyDescent="0.2">
      <c r="N150" s="32">
        <v>38044</v>
      </c>
      <c r="O150" s="32">
        <v>38047</v>
      </c>
      <c r="P150" s="32">
        <v>38047</v>
      </c>
      <c r="Q150" s="37">
        <v>38047</v>
      </c>
      <c r="R150" s="33">
        <v>5.33</v>
      </c>
      <c r="S150" s="33">
        <v>5.21</v>
      </c>
      <c r="T150" s="33">
        <v>5.274</v>
      </c>
      <c r="U150" s="34">
        <v>758500</v>
      </c>
      <c r="V150" s="33">
        <v>103</v>
      </c>
      <c r="W150" s="33">
        <v>28</v>
      </c>
    </row>
    <row r="151" spans="14:23" outlineLevel="2" x14ac:dyDescent="0.2">
      <c r="N151" s="29">
        <v>38047</v>
      </c>
      <c r="O151" s="29">
        <v>38048</v>
      </c>
      <c r="P151" s="29">
        <v>38048</v>
      </c>
      <c r="Q151" s="37">
        <v>38047</v>
      </c>
      <c r="R151" s="30">
        <v>5.21</v>
      </c>
      <c r="S151" s="30">
        <v>5.14</v>
      </c>
      <c r="T151" s="30">
        <v>5.1692999999999998</v>
      </c>
      <c r="U151" s="31">
        <v>518100</v>
      </c>
      <c r="V151" s="30">
        <v>56</v>
      </c>
      <c r="W151" s="30">
        <v>24</v>
      </c>
    </row>
    <row r="152" spans="14:23" outlineLevel="2" x14ac:dyDescent="0.2">
      <c r="N152" s="32">
        <v>38048</v>
      </c>
      <c r="O152" s="32">
        <v>38049</v>
      </c>
      <c r="P152" s="32">
        <v>38049</v>
      </c>
      <c r="Q152" s="37">
        <v>38047</v>
      </c>
      <c r="R152" s="33">
        <v>5.42</v>
      </c>
      <c r="S152" s="33">
        <v>5.33</v>
      </c>
      <c r="T152" s="33">
        <v>5.3704000000000001</v>
      </c>
      <c r="U152" s="34">
        <v>421000</v>
      </c>
      <c r="V152" s="33">
        <v>60</v>
      </c>
      <c r="W152" s="33">
        <v>25</v>
      </c>
    </row>
    <row r="153" spans="14:23" outlineLevel="2" x14ac:dyDescent="0.2">
      <c r="N153" s="29">
        <v>38049</v>
      </c>
      <c r="O153" s="29">
        <v>38050</v>
      </c>
      <c r="P153" s="29">
        <v>38050</v>
      </c>
      <c r="Q153" s="37">
        <v>38047</v>
      </c>
      <c r="R153" s="30">
        <v>5.3849999999999998</v>
      </c>
      <c r="S153" s="30">
        <v>5.25</v>
      </c>
      <c r="T153" s="30">
        <v>5.3388</v>
      </c>
      <c r="U153" s="31">
        <v>478400</v>
      </c>
      <c r="V153" s="30">
        <v>57</v>
      </c>
      <c r="W153" s="30">
        <v>28</v>
      </c>
    </row>
    <row r="154" spans="14:23" outlineLevel="2" x14ac:dyDescent="0.2">
      <c r="N154" s="32">
        <v>38050</v>
      </c>
      <c r="O154" s="32">
        <v>38051</v>
      </c>
      <c r="P154" s="32">
        <v>38051</v>
      </c>
      <c r="Q154" s="37">
        <v>38047</v>
      </c>
      <c r="R154" s="33">
        <v>5.2050000000000001</v>
      </c>
      <c r="S154" s="33">
        <v>5.1100000000000003</v>
      </c>
      <c r="T154" s="33">
        <v>5.1669999999999998</v>
      </c>
      <c r="U154" s="34">
        <v>579700</v>
      </c>
      <c r="V154" s="33">
        <v>75</v>
      </c>
      <c r="W154" s="33">
        <v>26</v>
      </c>
    </row>
    <row r="155" spans="14:23" outlineLevel="2" x14ac:dyDescent="0.2">
      <c r="N155" s="29">
        <v>38051</v>
      </c>
      <c r="O155" s="29">
        <v>38052</v>
      </c>
      <c r="P155" s="29">
        <v>38054</v>
      </c>
      <c r="Q155" s="37">
        <v>38047</v>
      </c>
      <c r="R155" s="30">
        <v>5.44</v>
      </c>
      <c r="S155" s="30">
        <v>5.24</v>
      </c>
      <c r="T155" s="30">
        <v>5.3174999999999999</v>
      </c>
      <c r="U155" s="31">
        <v>664800</v>
      </c>
      <c r="V155" s="30">
        <v>71</v>
      </c>
      <c r="W155" s="30">
        <v>27</v>
      </c>
    </row>
    <row r="156" spans="14:23" outlineLevel="2" x14ac:dyDescent="0.2">
      <c r="N156" s="32">
        <v>38054</v>
      </c>
      <c r="O156" s="32">
        <v>38055</v>
      </c>
      <c r="P156" s="32">
        <v>38055</v>
      </c>
      <c r="Q156" s="37">
        <v>38047</v>
      </c>
      <c r="R156" s="33">
        <v>5.45</v>
      </c>
      <c r="S156" s="33">
        <v>5.3674999999999997</v>
      </c>
      <c r="T156" s="33">
        <v>5.4206000000000003</v>
      </c>
      <c r="U156" s="34">
        <v>518800</v>
      </c>
      <c r="V156" s="33">
        <v>71</v>
      </c>
      <c r="W156" s="33">
        <v>29</v>
      </c>
    </row>
    <row r="157" spans="14:23" outlineLevel="2" x14ac:dyDescent="0.2">
      <c r="N157" s="29">
        <v>38055</v>
      </c>
      <c r="O157" s="29">
        <v>38056</v>
      </c>
      <c r="P157" s="29">
        <v>38056</v>
      </c>
      <c r="Q157" s="37">
        <v>38047</v>
      </c>
      <c r="R157" s="30">
        <v>5.39</v>
      </c>
      <c r="S157" s="30">
        <v>5.3</v>
      </c>
      <c r="T157" s="30">
        <v>5.3376000000000001</v>
      </c>
      <c r="U157" s="31">
        <v>280900</v>
      </c>
      <c r="V157" s="30">
        <v>36</v>
      </c>
      <c r="W157" s="30">
        <v>22</v>
      </c>
    </row>
    <row r="158" spans="14:23" outlineLevel="2" x14ac:dyDescent="0.2">
      <c r="N158" s="32">
        <v>38056</v>
      </c>
      <c r="O158" s="32">
        <v>38057</v>
      </c>
      <c r="P158" s="32">
        <v>38057</v>
      </c>
      <c r="Q158" s="37">
        <v>38047</v>
      </c>
      <c r="R158" s="33">
        <v>5.3550000000000004</v>
      </c>
      <c r="S158" s="33">
        <v>5.29</v>
      </c>
      <c r="T158" s="33">
        <v>5.3319000000000001</v>
      </c>
      <c r="U158" s="34">
        <v>425900</v>
      </c>
      <c r="V158" s="33">
        <v>54</v>
      </c>
      <c r="W158" s="33">
        <v>26</v>
      </c>
    </row>
    <row r="159" spans="14:23" outlineLevel="2" x14ac:dyDescent="0.2">
      <c r="N159" s="29">
        <v>38057</v>
      </c>
      <c r="O159" s="29">
        <v>38058</v>
      </c>
      <c r="P159" s="29">
        <v>38058</v>
      </c>
      <c r="Q159" s="37">
        <v>38047</v>
      </c>
      <c r="R159" s="30">
        <v>5.35</v>
      </c>
      <c r="S159" s="30">
        <v>5.3049999999999997</v>
      </c>
      <c r="T159" s="30">
        <v>5.3311000000000002</v>
      </c>
      <c r="U159" s="31">
        <v>347700</v>
      </c>
      <c r="V159" s="30">
        <v>38</v>
      </c>
      <c r="W159" s="30">
        <v>23</v>
      </c>
    </row>
    <row r="160" spans="14:23" outlineLevel="2" x14ac:dyDescent="0.2">
      <c r="N160" s="32">
        <v>38058</v>
      </c>
      <c r="O160" s="32">
        <v>38059</v>
      </c>
      <c r="P160" s="32">
        <v>38061</v>
      </c>
      <c r="Q160" s="37">
        <v>38047</v>
      </c>
      <c r="R160" s="33">
        <v>5.55</v>
      </c>
      <c r="S160" s="33">
        <v>5.47</v>
      </c>
      <c r="T160" s="33">
        <v>5.5236999999999998</v>
      </c>
      <c r="U160" s="34">
        <v>434000</v>
      </c>
      <c r="V160" s="33">
        <v>54</v>
      </c>
      <c r="W160" s="33">
        <v>26</v>
      </c>
    </row>
    <row r="161" spans="14:23" outlineLevel="2" x14ac:dyDescent="0.2">
      <c r="N161" s="29">
        <v>38061</v>
      </c>
      <c r="O161" s="29">
        <v>38062</v>
      </c>
      <c r="P161" s="29">
        <v>38062</v>
      </c>
      <c r="Q161" s="37">
        <v>38047</v>
      </c>
      <c r="R161" s="30">
        <v>5.63</v>
      </c>
      <c r="S161" s="30">
        <v>5.57</v>
      </c>
      <c r="T161" s="30">
        <v>5.5952999999999999</v>
      </c>
      <c r="U161" s="31">
        <v>509100</v>
      </c>
      <c r="V161" s="30">
        <v>60</v>
      </c>
      <c r="W161" s="30">
        <v>22</v>
      </c>
    </row>
    <row r="162" spans="14:23" outlineLevel="1" x14ac:dyDescent="0.2">
      <c r="N162" s="32">
        <v>38062</v>
      </c>
      <c r="O162" s="32">
        <v>38063</v>
      </c>
      <c r="P162" s="32">
        <v>38063</v>
      </c>
      <c r="Q162" s="37">
        <v>38047</v>
      </c>
      <c r="R162" s="33">
        <v>5.62</v>
      </c>
      <c r="S162" s="33">
        <v>5.58</v>
      </c>
      <c r="T162" s="33">
        <v>5.5990000000000002</v>
      </c>
      <c r="U162" s="34">
        <v>365600</v>
      </c>
      <c r="V162" s="33">
        <v>43</v>
      </c>
      <c r="W162" s="33">
        <v>22</v>
      </c>
    </row>
    <row r="163" spans="14:23" outlineLevel="2" x14ac:dyDescent="0.2">
      <c r="N163" s="29">
        <v>38063</v>
      </c>
      <c r="O163" s="29">
        <v>38064</v>
      </c>
      <c r="P163" s="29">
        <v>38064</v>
      </c>
      <c r="Q163" s="37">
        <v>38047</v>
      </c>
      <c r="R163" s="30">
        <v>5.6449999999999996</v>
      </c>
      <c r="S163" s="30">
        <v>5.6</v>
      </c>
      <c r="T163" s="30">
        <v>5.6109</v>
      </c>
      <c r="U163" s="31">
        <v>381000</v>
      </c>
      <c r="V163" s="30">
        <v>45</v>
      </c>
      <c r="W163" s="30">
        <v>22</v>
      </c>
    </row>
    <row r="164" spans="14:23" outlineLevel="2" x14ac:dyDescent="0.2">
      <c r="N164" s="32">
        <v>38064</v>
      </c>
      <c r="O164" s="32">
        <v>38065</v>
      </c>
      <c r="P164" s="32">
        <v>38065</v>
      </c>
      <c r="Q164" s="37">
        <v>38047</v>
      </c>
      <c r="R164" s="33">
        <v>5.65</v>
      </c>
      <c r="S164" s="33">
        <v>5.6</v>
      </c>
      <c r="T164" s="33">
        <v>5.6313000000000004</v>
      </c>
      <c r="U164" s="34">
        <v>471600</v>
      </c>
      <c r="V164" s="33">
        <v>62</v>
      </c>
      <c r="W164" s="33">
        <v>22</v>
      </c>
    </row>
    <row r="165" spans="14:23" outlineLevel="2" x14ac:dyDescent="0.2">
      <c r="N165" s="29">
        <v>38065</v>
      </c>
      <c r="O165" s="29">
        <v>38066</v>
      </c>
      <c r="P165" s="29">
        <v>38068</v>
      </c>
      <c r="Q165" s="37">
        <v>38047</v>
      </c>
      <c r="R165" s="30">
        <v>5.53</v>
      </c>
      <c r="S165" s="30">
        <v>5.47</v>
      </c>
      <c r="T165" s="30">
        <v>5.4858000000000002</v>
      </c>
      <c r="U165" s="31">
        <v>460500</v>
      </c>
      <c r="V165" s="30">
        <v>55</v>
      </c>
      <c r="W165" s="30">
        <v>21</v>
      </c>
    </row>
    <row r="166" spans="14:23" outlineLevel="2" x14ac:dyDescent="0.2">
      <c r="N166" s="32">
        <v>38068</v>
      </c>
      <c r="O166" s="32">
        <v>38069</v>
      </c>
      <c r="P166" s="32">
        <v>38069</v>
      </c>
      <c r="Q166" s="37">
        <v>38047</v>
      </c>
      <c r="R166" s="33">
        <v>5.4749999999999996</v>
      </c>
      <c r="S166" s="33">
        <v>5.4249999999999998</v>
      </c>
      <c r="T166" s="33">
        <v>5.4596</v>
      </c>
      <c r="U166" s="34">
        <v>433300</v>
      </c>
      <c r="V166" s="33">
        <v>48</v>
      </c>
      <c r="W166" s="33">
        <v>25</v>
      </c>
    </row>
    <row r="167" spans="14:23" outlineLevel="2" x14ac:dyDescent="0.2">
      <c r="N167" s="29">
        <v>38069</v>
      </c>
      <c r="O167" s="29">
        <v>38070</v>
      </c>
      <c r="P167" s="29">
        <v>38070</v>
      </c>
      <c r="Q167" s="37">
        <v>38047</v>
      </c>
      <c r="R167" s="30">
        <v>5.3849999999999998</v>
      </c>
      <c r="S167" s="30">
        <v>5.34</v>
      </c>
      <c r="T167" s="30">
        <v>5.3592000000000004</v>
      </c>
      <c r="U167" s="31">
        <v>510500</v>
      </c>
      <c r="V167" s="30">
        <v>57</v>
      </c>
      <c r="W167" s="30">
        <v>22</v>
      </c>
    </row>
    <row r="168" spans="14:23" outlineLevel="2" x14ac:dyDescent="0.2">
      <c r="N168" s="32">
        <v>38070</v>
      </c>
      <c r="O168" s="32">
        <v>38071</v>
      </c>
      <c r="P168" s="32">
        <v>38071</v>
      </c>
      <c r="Q168" s="37">
        <v>38047</v>
      </c>
      <c r="R168" s="33">
        <v>5.37</v>
      </c>
      <c r="S168" s="33">
        <v>5.3</v>
      </c>
      <c r="T168" s="33">
        <v>5.3479999999999999</v>
      </c>
      <c r="U168" s="34">
        <v>496200</v>
      </c>
      <c r="V168" s="33">
        <v>51</v>
      </c>
      <c r="W168" s="33">
        <v>24</v>
      </c>
    </row>
    <row r="169" spans="14:23" outlineLevel="2" x14ac:dyDescent="0.2">
      <c r="N169" s="29">
        <v>38071</v>
      </c>
      <c r="O169" s="29">
        <v>38072</v>
      </c>
      <c r="P169" s="29">
        <v>38072</v>
      </c>
      <c r="Q169" s="37">
        <v>38047</v>
      </c>
      <c r="R169" s="30">
        <v>5.2649999999999997</v>
      </c>
      <c r="S169" s="30">
        <v>5.13</v>
      </c>
      <c r="T169" s="30">
        <v>5.2172999999999998</v>
      </c>
      <c r="U169" s="31">
        <v>481700</v>
      </c>
      <c r="V169" s="30">
        <v>55</v>
      </c>
      <c r="W169" s="30">
        <v>24</v>
      </c>
    </row>
    <row r="170" spans="14:23" outlineLevel="2" x14ac:dyDescent="0.2">
      <c r="N170" s="32">
        <v>38072</v>
      </c>
      <c r="O170" s="32">
        <v>38073</v>
      </c>
      <c r="P170" s="32">
        <v>38075</v>
      </c>
      <c r="Q170" s="37">
        <v>38047</v>
      </c>
      <c r="R170" s="33">
        <v>5.22</v>
      </c>
      <c r="S170" s="33">
        <v>5.13</v>
      </c>
      <c r="T170" s="33">
        <v>5.1577000000000002</v>
      </c>
      <c r="U170" s="34">
        <v>467200</v>
      </c>
      <c r="V170" s="33">
        <v>55</v>
      </c>
      <c r="W170" s="33">
        <v>23</v>
      </c>
    </row>
    <row r="171" spans="14:23" outlineLevel="2" x14ac:dyDescent="0.2">
      <c r="N171" s="29">
        <v>38075</v>
      </c>
      <c r="O171" s="29">
        <v>38076</v>
      </c>
      <c r="P171" s="29">
        <v>38076</v>
      </c>
      <c r="Q171" s="37">
        <v>38047</v>
      </c>
      <c r="R171" s="30">
        <v>5.2850000000000001</v>
      </c>
      <c r="S171" s="30">
        <v>5.2</v>
      </c>
      <c r="T171" s="30">
        <v>5.2523999999999997</v>
      </c>
      <c r="U171" s="31">
        <v>406700</v>
      </c>
      <c r="V171" s="30">
        <v>51</v>
      </c>
      <c r="W171" s="30">
        <v>23</v>
      </c>
    </row>
    <row r="172" spans="14:23" outlineLevel="2" x14ac:dyDescent="0.2">
      <c r="N172" s="32">
        <v>38076</v>
      </c>
      <c r="O172" s="32">
        <v>38077</v>
      </c>
      <c r="P172" s="32">
        <v>38077</v>
      </c>
      <c r="Q172" s="37">
        <v>38047</v>
      </c>
      <c r="R172" s="33">
        <v>5.5449999999999999</v>
      </c>
      <c r="S172" s="33">
        <v>5.3550000000000004</v>
      </c>
      <c r="T172" s="33">
        <v>5.4038000000000004</v>
      </c>
      <c r="U172" s="34">
        <v>383000</v>
      </c>
      <c r="V172" s="33">
        <v>45</v>
      </c>
      <c r="W172" s="33">
        <v>24</v>
      </c>
    </row>
    <row r="173" spans="14:23" ht="18.75" outlineLevel="2" x14ac:dyDescent="0.2">
      <c r="N173" s="32"/>
      <c r="O173" s="32"/>
      <c r="P173" s="32"/>
      <c r="Q173" s="38" t="s">
        <v>52</v>
      </c>
      <c r="R173" s="33"/>
      <c r="S173" s="33"/>
      <c r="T173" s="33">
        <f>SUBTOTAL(1,T150:T172)</f>
        <v>5.3783565217391294</v>
      </c>
      <c r="U173" s="34"/>
      <c r="V173" s="33"/>
      <c r="W173" s="33"/>
    </row>
    <row r="174" spans="14:23" outlineLevel="2" x14ac:dyDescent="0.2">
      <c r="N174" s="29">
        <v>38077</v>
      </c>
      <c r="O174" s="29">
        <v>38078</v>
      </c>
      <c r="P174" s="29">
        <v>38078</v>
      </c>
      <c r="Q174" s="37">
        <v>38078</v>
      </c>
      <c r="R174" s="30">
        <v>5.7424999999999997</v>
      </c>
      <c r="S174" s="30">
        <v>5.5949999999999998</v>
      </c>
      <c r="T174" s="30">
        <v>5.6291000000000002</v>
      </c>
      <c r="U174" s="31">
        <v>928600</v>
      </c>
      <c r="V174" s="30">
        <v>95</v>
      </c>
      <c r="W174" s="30">
        <v>31</v>
      </c>
    </row>
    <row r="175" spans="14:23" outlineLevel="2" x14ac:dyDescent="0.2">
      <c r="N175" s="32">
        <v>38078</v>
      </c>
      <c r="O175" s="32">
        <v>38079</v>
      </c>
      <c r="P175" s="32">
        <v>38079</v>
      </c>
      <c r="Q175" s="37">
        <v>38078</v>
      </c>
      <c r="R175" s="33">
        <v>5.88</v>
      </c>
      <c r="S175" s="33">
        <v>5.78</v>
      </c>
      <c r="T175" s="33">
        <v>5.8155000000000001</v>
      </c>
      <c r="U175" s="34">
        <v>706300</v>
      </c>
      <c r="V175" s="33">
        <v>89</v>
      </c>
      <c r="W175" s="33">
        <v>31</v>
      </c>
    </row>
    <row r="176" spans="14:23" outlineLevel="2" x14ac:dyDescent="0.2">
      <c r="N176" s="29">
        <v>38079</v>
      </c>
      <c r="O176" s="29">
        <v>38080</v>
      </c>
      <c r="P176" s="29">
        <v>38082</v>
      </c>
      <c r="Q176" s="37">
        <v>38078</v>
      </c>
      <c r="R176" s="30">
        <v>5.8</v>
      </c>
      <c r="S176" s="30">
        <v>5.66</v>
      </c>
      <c r="T176" s="30">
        <v>5.6909999999999998</v>
      </c>
      <c r="U176" s="31">
        <v>820500</v>
      </c>
      <c r="V176" s="30">
        <v>92</v>
      </c>
      <c r="W176" s="30">
        <v>25</v>
      </c>
    </row>
    <row r="177" spans="14:23" outlineLevel="2" x14ac:dyDescent="0.2">
      <c r="N177" s="32">
        <v>38082</v>
      </c>
      <c r="O177" s="32">
        <v>38083</v>
      </c>
      <c r="P177" s="32">
        <v>38083</v>
      </c>
      <c r="Q177" s="37">
        <v>38078</v>
      </c>
      <c r="R177" s="33">
        <v>5.9</v>
      </c>
      <c r="S177" s="33">
        <v>5.78</v>
      </c>
      <c r="T177" s="33">
        <v>5.8071000000000002</v>
      </c>
      <c r="U177" s="34">
        <v>839600</v>
      </c>
      <c r="V177" s="33">
        <v>90</v>
      </c>
      <c r="W177" s="33">
        <v>34</v>
      </c>
    </row>
    <row r="178" spans="14:23" outlineLevel="2" x14ac:dyDescent="0.2">
      <c r="N178" s="29">
        <v>38083</v>
      </c>
      <c r="O178" s="29">
        <v>38084</v>
      </c>
      <c r="P178" s="29">
        <v>38084</v>
      </c>
      <c r="Q178" s="37">
        <v>38078</v>
      </c>
      <c r="R178" s="30">
        <v>5.74</v>
      </c>
      <c r="S178" s="30">
        <v>5.6775000000000002</v>
      </c>
      <c r="T178" s="30">
        <v>5.6997999999999998</v>
      </c>
      <c r="U178" s="31">
        <v>774300</v>
      </c>
      <c r="V178" s="30">
        <v>94</v>
      </c>
      <c r="W178" s="30">
        <v>38</v>
      </c>
    </row>
    <row r="179" spans="14:23" outlineLevel="2" x14ac:dyDescent="0.2">
      <c r="N179" s="32">
        <v>38084</v>
      </c>
      <c r="O179" s="32">
        <v>38085</v>
      </c>
      <c r="P179" s="32">
        <v>38085</v>
      </c>
      <c r="Q179" s="37">
        <v>38078</v>
      </c>
      <c r="R179" s="33">
        <v>5.8</v>
      </c>
      <c r="S179" s="33">
        <v>5.73</v>
      </c>
      <c r="T179" s="33">
        <v>5.7568999999999999</v>
      </c>
      <c r="U179" s="34">
        <v>711900</v>
      </c>
      <c r="V179" s="33">
        <v>66</v>
      </c>
      <c r="W179" s="33">
        <v>30</v>
      </c>
    </row>
    <row r="180" spans="14:23" outlineLevel="2" x14ac:dyDescent="0.2">
      <c r="N180" s="29">
        <v>38085</v>
      </c>
      <c r="O180" s="29">
        <v>38086</v>
      </c>
      <c r="P180" s="29">
        <v>38089</v>
      </c>
      <c r="Q180" s="37">
        <v>38078</v>
      </c>
      <c r="R180" s="30">
        <v>5.86</v>
      </c>
      <c r="S180" s="30">
        <v>5.8</v>
      </c>
      <c r="T180" s="30">
        <v>5.8448000000000002</v>
      </c>
      <c r="U180" s="31">
        <v>619700</v>
      </c>
      <c r="V180" s="30">
        <v>62</v>
      </c>
      <c r="W180" s="30">
        <v>31</v>
      </c>
    </row>
    <row r="181" spans="14:23" outlineLevel="2" x14ac:dyDescent="0.2">
      <c r="N181" s="32">
        <v>38089</v>
      </c>
      <c r="O181" s="32">
        <v>38090</v>
      </c>
      <c r="P181" s="32">
        <v>38090</v>
      </c>
      <c r="Q181" s="37">
        <v>38078</v>
      </c>
      <c r="R181" s="33">
        <v>5.91</v>
      </c>
      <c r="S181" s="33">
        <v>5.84</v>
      </c>
      <c r="T181" s="33">
        <v>5.8535000000000004</v>
      </c>
      <c r="U181" s="34">
        <v>651200</v>
      </c>
      <c r="V181" s="33">
        <v>75</v>
      </c>
      <c r="W181" s="33">
        <v>33</v>
      </c>
    </row>
    <row r="182" spans="14:23" outlineLevel="2" x14ac:dyDescent="0.2">
      <c r="N182" s="29">
        <v>38090</v>
      </c>
      <c r="O182" s="29">
        <v>38091</v>
      </c>
      <c r="P182" s="29">
        <v>38091</v>
      </c>
      <c r="Q182" s="37">
        <v>38078</v>
      </c>
      <c r="R182" s="30">
        <v>5.9375</v>
      </c>
      <c r="S182" s="30">
        <v>5.86</v>
      </c>
      <c r="T182" s="30">
        <v>5.9191000000000003</v>
      </c>
      <c r="U182" s="31">
        <v>626500</v>
      </c>
      <c r="V182" s="30">
        <v>72</v>
      </c>
      <c r="W182" s="30">
        <v>34</v>
      </c>
    </row>
    <row r="183" spans="14:23" outlineLevel="1" x14ac:dyDescent="0.2">
      <c r="N183" s="32">
        <v>38091</v>
      </c>
      <c r="O183" s="32">
        <v>38092</v>
      </c>
      <c r="P183" s="32">
        <v>38092</v>
      </c>
      <c r="Q183" s="37">
        <v>38078</v>
      </c>
      <c r="R183" s="33">
        <v>5.75</v>
      </c>
      <c r="S183" s="33">
        <v>5.7</v>
      </c>
      <c r="T183" s="33">
        <v>5.7263000000000002</v>
      </c>
      <c r="U183" s="34">
        <v>763800</v>
      </c>
      <c r="V183" s="33">
        <v>84</v>
      </c>
      <c r="W183" s="33">
        <v>31</v>
      </c>
    </row>
    <row r="184" spans="14:23" outlineLevel="2" x14ac:dyDescent="0.2">
      <c r="N184" s="29">
        <v>38092</v>
      </c>
      <c r="O184" s="29">
        <v>38093</v>
      </c>
      <c r="P184" s="29">
        <v>38093</v>
      </c>
      <c r="Q184" s="37">
        <v>38078</v>
      </c>
      <c r="R184" s="30">
        <v>5.7</v>
      </c>
      <c r="S184" s="30">
        <v>5.58</v>
      </c>
      <c r="T184" s="30">
        <v>5.681</v>
      </c>
      <c r="U184" s="31">
        <v>755400</v>
      </c>
      <c r="V184" s="30">
        <v>82</v>
      </c>
      <c r="W184" s="30">
        <v>32</v>
      </c>
    </row>
    <row r="185" spans="14:23" outlineLevel="2" x14ac:dyDescent="0.2">
      <c r="N185" s="32">
        <v>38093</v>
      </c>
      <c r="O185" s="32">
        <v>38094</v>
      </c>
      <c r="P185" s="32">
        <v>38096</v>
      </c>
      <c r="Q185" s="37">
        <v>38078</v>
      </c>
      <c r="R185" s="33">
        <v>5.665</v>
      </c>
      <c r="S185" s="33">
        <v>5.54</v>
      </c>
      <c r="T185" s="33">
        <v>5.6249000000000002</v>
      </c>
      <c r="U185" s="34">
        <v>798700</v>
      </c>
      <c r="V185" s="33">
        <v>92</v>
      </c>
      <c r="W185" s="33">
        <v>28</v>
      </c>
    </row>
    <row r="186" spans="14:23" outlineLevel="2" x14ac:dyDescent="0.2">
      <c r="N186" s="29">
        <v>38096</v>
      </c>
      <c r="O186" s="29">
        <v>38097</v>
      </c>
      <c r="P186" s="29">
        <v>38097</v>
      </c>
      <c r="Q186" s="37">
        <v>38078</v>
      </c>
      <c r="R186" s="30">
        <v>5.6449999999999996</v>
      </c>
      <c r="S186" s="30">
        <v>5.5449999999999999</v>
      </c>
      <c r="T186" s="30">
        <v>5.5670999999999999</v>
      </c>
      <c r="U186" s="31">
        <v>689400</v>
      </c>
      <c r="V186" s="30">
        <v>78</v>
      </c>
      <c r="W186" s="30">
        <v>29</v>
      </c>
    </row>
    <row r="187" spans="14:23" outlineLevel="2" x14ac:dyDescent="0.2">
      <c r="N187" s="32">
        <v>38097</v>
      </c>
      <c r="O187" s="32">
        <v>38098</v>
      </c>
      <c r="P187" s="32">
        <v>38098</v>
      </c>
      <c r="Q187" s="37">
        <v>38078</v>
      </c>
      <c r="R187" s="33">
        <v>5.54</v>
      </c>
      <c r="S187" s="33">
        <v>5.4249999999999998</v>
      </c>
      <c r="T187" s="33">
        <v>5.4600999999999997</v>
      </c>
      <c r="U187" s="34">
        <v>788400</v>
      </c>
      <c r="V187" s="33">
        <v>87</v>
      </c>
      <c r="W187" s="33">
        <v>28</v>
      </c>
    </row>
    <row r="188" spans="14:23" outlineLevel="2" x14ac:dyDescent="0.2">
      <c r="N188" s="29">
        <v>38098</v>
      </c>
      <c r="O188" s="29">
        <v>38099</v>
      </c>
      <c r="P188" s="29">
        <v>38099</v>
      </c>
      <c r="Q188" s="37">
        <v>38078</v>
      </c>
      <c r="R188" s="30">
        <v>5.55</v>
      </c>
      <c r="S188" s="30">
        <v>5.49</v>
      </c>
      <c r="T188" s="30">
        <v>5.5221</v>
      </c>
      <c r="U188" s="31">
        <v>740100</v>
      </c>
      <c r="V188" s="30">
        <v>79</v>
      </c>
      <c r="W188" s="30">
        <v>30</v>
      </c>
    </row>
    <row r="189" spans="14:23" outlineLevel="2" x14ac:dyDescent="0.2">
      <c r="N189" s="32">
        <v>38099</v>
      </c>
      <c r="O189" s="32">
        <v>38100</v>
      </c>
      <c r="P189" s="32">
        <v>38100</v>
      </c>
      <c r="Q189" s="37">
        <v>38078</v>
      </c>
      <c r="R189" s="33">
        <v>5.6</v>
      </c>
      <c r="S189" s="33">
        <v>5.5350000000000001</v>
      </c>
      <c r="T189" s="33">
        <v>5.5869999999999997</v>
      </c>
      <c r="U189" s="34">
        <v>716800</v>
      </c>
      <c r="V189" s="33">
        <v>73</v>
      </c>
      <c r="W189" s="33">
        <v>31</v>
      </c>
    </row>
    <row r="190" spans="14:23" outlineLevel="2" x14ac:dyDescent="0.2">
      <c r="N190" s="29">
        <v>38100</v>
      </c>
      <c r="O190" s="29">
        <v>38101</v>
      </c>
      <c r="P190" s="29">
        <v>38103</v>
      </c>
      <c r="Q190" s="37">
        <v>38078</v>
      </c>
      <c r="R190" s="30">
        <v>5.57</v>
      </c>
      <c r="S190" s="30">
        <v>5.51</v>
      </c>
      <c r="T190" s="30">
        <v>5.5324999999999998</v>
      </c>
      <c r="U190" s="31">
        <v>694400</v>
      </c>
      <c r="V190" s="30">
        <v>71</v>
      </c>
      <c r="W190" s="30">
        <v>26</v>
      </c>
    </row>
    <row r="191" spans="14:23" outlineLevel="2" x14ac:dyDescent="0.2">
      <c r="N191" s="32">
        <v>38103</v>
      </c>
      <c r="O191" s="32">
        <v>38104</v>
      </c>
      <c r="P191" s="32">
        <v>38104</v>
      </c>
      <c r="Q191" s="37">
        <v>38078</v>
      </c>
      <c r="R191" s="33">
        <v>5.66</v>
      </c>
      <c r="S191" s="33">
        <v>5.56</v>
      </c>
      <c r="T191" s="33">
        <v>5.5956000000000001</v>
      </c>
      <c r="U191" s="34">
        <v>780200</v>
      </c>
      <c r="V191" s="33">
        <v>76</v>
      </c>
      <c r="W191" s="33">
        <v>31</v>
      </c>
    </row>
    <row r="192" spans="14:23" outlineLevel="2" x14ac:dyDescent="0.2">
      <c r="N192" s="29">
        <v>38104</v>
      </c>
      <c r="O192" s="29">
        <v>38105</v>
      </c>
      <c r="P192" s="29">
        <v>38105</v>
      </c>
      <c r="Q192" s="37">
        <v>38078</v>
      </c>
      <c r="R192" s="30">
        <v>5.82</v>
      </c>
      <c r="S192" s="30">
        <v>5.79</v>
      </c>
      <c r="T192" s="30">
        <v>5.8102999999999998</v>
      </c>
      <c r="U192" s="31">
        <v>765500</v>
      </c>
      <c r="V192" s="30">
        <v>70</v>
      </c>
      <c r="W192" s="30">
        <v>29</v>
      </c>
    </row>
    <row r="193" spans="14:23" outlineLevel="2" x14ac:dyDescent="0.2">
      <c r="N193" s="32">
        <v>38105</v>
      </c>
      <c r="O193" s="32">
        <v>38106</v>
      </c>
      <c r="P193" s="32">
        <v>38106</v>
      </c>
      <c r="Q193" s="37">
        <v>38078</v>
      </c>
      <c r="R193" s="33">
        <v>5.85</v>
      </c>
      <c r="S193" s="33">
        <v>5.72</v>
      </c>
      <c r="T193" s="33">
        <v>5.8019999999999996</v>
      </c>
      <c r="U193" s="34">
        <v>566900</v>
      </c>
      <c r="V193" s="33">
        <v>74</v>
      </c>
      <c r="W193" s="33">
        <v>29</v>
      </c>
    </row>
    <row r="194" spans="14:23" outlineLevel="2" x14ac:dyDescent="0.2">
      <c r="N194" s="29">
        <v>38106</v>
      </c>
      <c r="O194" s="29">
        <v>38107</v>
      </c>
      <c r="P194" s="29">
        <v>38107</v>
      </c>
      <c r="Q194" s="37">
        <v>38078</v>
      </c>
      <c r="R194" s="30">
        <v>5.87</v>
      </c>
      <c r="S194" s="30">
        <v>5.67</v>
      </c>
      <c r="T194" s="30">
        <v>5.7827999999999999</v>
      </c>
      <c r="U194" s="31">
        <v>713400</v>
      </c>
      <c r="V194" s="30">
        <v>72</v>
      </c>
      <c r="W194" s="30">
        <v>26</v>
      </c>
    </row>
    <row r="195" spans="14:23" ht="18.75" outlineLevel="2" x14ac:dyDescent="0.2">
      <c r="N195" s="29"/>
      <c r="O195" s="29"/>
      <c r="P195" s="29"/>
      <c r="Q195" s="38" t="s">
        <v>53</v>
      </c>
      <c r="R195" s="30"/>
      <c r="S195" s="30"/>
      <c r="T195" s="30">
        <f>SUBTOTAL(1,T174:T194)</f>
        <v>5.7004047619047622</v>
      </c>
      <c r="U195" s="31"/>
      <c r="V195" s="30"/>
      <c r="W195" s="30"/>
    </row>
    <row r="196" spans="14:23" outlineLevel="2" x14ac:dyDescent="0.2">
      <c r="N196" s="32">
        <v>38107</v>
      </c>
      <c r="O196" s="32">
        <v>38108</v>
      </c>
      <c r="P196" s="32">
        <v>38110</v>
      </c>
      <c r="Q196" s="37">
        <v>38108</v>
      </c>
      <c r="R196" s="33">
        <v>5.84</v>
      </c>
      <c r="S196" s="33">
        <v>5.75</v>
      </c>
      <c r="T196" s="33">
        <v>5.806</v>
      </c>
      <c r="U196" s="34">
        <v>767800</v>
      </c>
      <c r="V196" s="33">
        <v>53</v>
      </c>
      <c r="W196" s="33">
        <v>28</v>
      </c>
    </row>
    <row r="197" spans="14:23" outlineLevel="2" x14ac:dyDescent="0.2">
      <c r="N197" s="29">
        <v>38110</v>
      </c>
      <c r="O197" s="29">
        <v>38111</v>
      </c>
      <c r="P197" s="29">
        <v>38111</v>
      </c>
      <c r="Q197" s="37">
        <v>38108</v>
      </c>
      <c r="R197" s="30">
        <v>5.85</v>
      </c>
      <c r="S197" s="30">
        <v>5.77</v>
      </c>
      <c r="T197" s="30">
        <v>5.7991999999999999</v>
      </c>
      <c r="U197" s="31">
        <v>760000</v>
      </c>
      <c r="V197" s="30">
        <v>84</v>
      </c>
      <c r="W197" s="30">
        <v>33</v>
      </c>
    </row>
    <row r="198" spans="14:23" outlineLevel="2" x14ac:dyDescent="0.2">
      <c r="N198" s="32">
        <v>38111</v>
      </c>
      <c r="O198" s="32">
        <v>38112</v>
      </c>
      <c r="P198" s="32">
        <v>38112</v>
      </c>
      <c r="Q198" s="37">
        <v>38108</v>
      </c>
      <c r="R198" s="33">
        <v>6.23</v>
      </c>
      <c r="S198" s="33">
        <v>6.18</v>
      </c>
      <c r="T198" s="33">
        <v>6.2061000000000002</v>
      </c>
      <c r="U198" s="34">
        <v>1034700</v>
      </c>
      <c r="V198" s="33">
        <v>83</v>
      </c>
      <c r="W198" s="33">
        <v>33</v>
      </c>
    </row>
    <row r="199" spans="14:23" outlineLevel="2" x14ac:dyDescent="0.2">
      <c r="N199" s="29">
        <v>38112</v>
      </c>
      <c r="O199" s="29">
        <v>38113</v>
      </c>
      <c r="P199" s="29">
        <v>38113</v>
      </c>
      <c r="Q199" s="37">
        <v>38108</v>
      </c>
      <c r="R199" s="30">
        <v>6.1574999999999998</v>
      </c>
      <c r="S199" s="30">
        <v>6.05</v>
      </c>
      <c r="T199" s="30">
        <v>6.0862999999999996</v>
      </c>
      <c r="U199" s="31">
        <v>820100</v>
      </c>
      <c r="V199" s="30">
        <v>77</v>
      </c>
      <c r="W199" s="30">
        <v>31</v>
      </c>
    </row>
    <row r="200" spans="14:23" outlineLevel="2" x14ac:dyDescent="0.2">
      <c r="N200" s="32">
        <v>38113</v>
      </c>
      <c r="O200" s="32">
        <v>38114</v>
      </c>
      <c r="P200" s="32">
        <v>38114</v>
      </c>
      <c r="Q200" s="37">
        <v>38108</v>
      </c>
      <c r="R200" s="33">
        <v>6.24</v>
      </c>
      <c r="S200" s="33">
        <v>6.17</v>
      </c>
      <c r="T200" s="33">
        <v>6.2229999999999999</v>
      </c>
      <c r="U200" s="34">
        <v>877600</v>
      </c>
      <c r="V200" s="33">
        <v>70</v>
      </c>
      <c r="W200" s="33">
        <v>30</v>
      </c>
    </row>
    <row r="201" spans="14:23" outlineLevel="2" x14ac:dyDescent="0.2">
      <c r="N201" s="29">
        <v>38114</v>
      </c>
      <c r="O201" s="29">
        <v>38115</v>
      </c>
      <c r="P201" s="29">
        <v>38117</v>
      </c>
      <c r="Q201" s="37">
        <v>38108</v>
      </c>
      <c r="R201" s="30">
        <v>6.25</v>
      </c>
      <c r="S201" s="30">
        <v>6.1624999999999996</v>
      </c>
      <c r="T201" s="30">
        <v>6.1807999999999996</v>
      </c>
      <c r="U201" s="31">
        <v>616900</v>
      </c>
      <c r="V201" s="30">
        <v>50</v>
      </c>
      <c r="W201" s="30">
        <v>29</v>
      </c>
    </row>
    <row r="202" spans="14:23" outlineLevel="2" x14ac:dyDescent="0.2">
      <c r="N202" s="32">
        <v>38117</v>
      </c>
      <c r="O202" s="32">
        <v>38118</v>
      </c>
      <c r="P202" s="32">
        <v>38118</v>
      </c>
      <c r="Q202" s="37">
        <v>38108</v>
      </c>
      <c r="R202" s="33">
        <v>6.2249999999999996</v>
      </c>
      <c r="S202" s="33">
        <v>6.09</v>
      </c>
      <c r="T202" s="33">
        <v>6.1349</v>
      </c>
      <c r="U202" s="34">
        <v>755500</v>
      </c>
      <c r="V202" s="33">
        <v>93</v>
      </c>
      <c r="W202" s="33">
        <v>29</v>
      </c>
    </row>
    <row r="203" spans="14:23" outlineLevel="2" x14ac:dyDescent="0.2">
      <c r="N203" s="29">
        <v>38118</v>
      </c>
      <c r="O203" s="29">
        <v>38119</v>
      </c>
      <c r="P203" s="29">
        <v>38119</v>
      </c>
      <c r="Q203" s="37">
        <v>38108</v>
      </c>
      <c r="R203" s="30">
        <v>6.2549999999999999</v>
      </c>
      <c r="S203" s="30">
        <v>6.1349999999999998</v>
      </c>
      <c r="T203" s="30">
        <v>6.2381000000000002</v>
      </c>
      <c r="U203" s="31">
        <v>783900</v>
      </c>
      <c r="V203" s="30">
        <v>67</v>
      </c>
      <c r="W203" s="30">
        <v>33</v>
      </c>
    </row>
    <row r="204" spans="14:23" outlineLevel="2" x14ac:dyDescent="0.2">
      <c r="N204" s="32">
        <v>38119</v>
      </c>
      <c r="O204" s="32">
        <v>38120</v>
      </c>
      <c r="P204" s="32">
        <v>38120</v>
      </c>
      <c r="Q204" s="37">
        <v>38108</v>
      </c>
      <c r="R204" s="33">
        <v>6.5</v>
      </c>
      <c r="S204" s="33">
        <v>6.37</v>
      </c>
      <c r="T204" s="33">
        <v>6.4069000000000003</v>
      </c>
      <c r="U204" s="34">
        <v>832400</v>
      </c>
      <c r="V204" s="33">
        <v>76</v>
      </c>
      <c r="W204" s="33">
        <v>29</v>
      </c>
    </row>
    <row r="205" spans="14:23" outlineLevel="1" x14ac:dyDescent="0.2">
      <c r="N205" s="29">
        <v>38120</v>
      </c>
      <c r="O205" s="29">
        <v>38121</v>
      </c>
      <c r="P205" s="29">
        <v>38121</v>
      </c>
      <c r="Q205" s="37">
        <v>38108</v>
      </c>
      <c r="R205" s="30">
        <v>6.44</v>
      </c>
      <c r="S205" s="30">
        <v>6.37</v>
      </c>
      <c r="T205" s="30">
        <v>6.4188999999999998</v>
      </c>
      <c r="U205" s="31">
        <v>696100</v>
      </c>
      <c r="V205" s="30">
        <v>64</v>
      </c>
      <c r="W205" s="30">
        <v>26</v>
      </c>
    </row>
    <row r="206" spans="14:23" outlineLevel="2" x14ac:dyDescent="0.2">
      <c r="N206" s="32">
        <v>38121</v>
      </c>
      <c r="O206" s="32">
        <v>38122</v>
      </c>
      <c r="P206" s="32">
        <v>38124</v>
      </c>
      <c r="Q206" s="37">
        <v>38108</v>
      </c>
      <c r="R206" s="33">
        <v>6.48</v>
      </c>
      <c r="S206" s="33">
        <v>6.3650000000000002</v>
      </c>
      <c r="T206" s="33">
        <v>6.4301000000000004</v>
      </c>
      <c r="U206" s="34">
        <v>609600</v>
      </c>
      <c r="V206" s="33">
        <v>55</v>
      </c>
      <c r="W206" s="33">
        <v>29</v>
      </c>
    </row>
    <row r="207" spans="14:23" outlineLevel="2" x14ac:dyDescent="0.2">
      <c r="N207" s="29">
        <v>38124</v>
      </c>
      <c r="O207" s="29">
        <v>38125</v>
      </c>
      <c r="P207" s="29">
        <v>38125</v>
      </c>
      <c r="Q207" s="37">
        <v>38108</v>
      </c>
      <c r="R207" s="30">
        <v>6.44</v>
      </c>
      <c r="S207" s="30">
        <v>6.31</v>
      </c>
      <c r="T207" s="30">
        <v>6.4070999999999998</v>
      </c>
      <c r="U207" s="31">
        <v>780300</v>
      </c>
      <c r="V207" s="30">
        <v>80</v>
      </c>
      <c r="W207" s="30">
        <v>30</v>
      </c>
    </row>
    <row r="208" spans="14:23" outlineLevel="2" x14ac:dyDescent="0.2">
      <c r="N208" s="32">
        <v>38125</v>
      </c>
      <c r="O208" s="32">
        <v>38126</v>
      </c>
      <c r="P208" s="32">
        <v>38126</v>
      </c>
      <c r="Q208" s="37">
        <v>38108</v>
      </c>
      <c r="R208" s="33">
        <v>6.3</v>
      </c>
      <c r="S208" s="33">
        <v>6.26</v>
      </c>
      <c r="T208" s="33">
        <v>6.2763</v>
      </c>
      <c r="U208" s="34">
        <v>924000</v>
      </c>
      <c r="V208" s="33">
        <v>98</v>
      </c>
      <c r="W208" s="33">
        <v>34</v>
      </c>
    </row>
    <row r="209" spans="14:23" outlineLevel="2" x14ac:dyDescent="0.2">
      <c r="N209" s="29">
        <v>38126</v>
      </c>
      <c r="O209" s="29">
        <v>38127</v>
      </c>
      <c r="P209" s="29">
        <v>38127</v>
      </c>
      <c r="Q209" s="37">
        <v>38108</v>
      </c>
      <c r="R209" s="30">
        <v>6.27</v>
      </c>
      <c r="S209" s="30">
        <v>6.13</v>
      </c>
      <c r="T209" s="30">
        <v>6.1786000000000003</v>
      </c>
      <c r="U209" s="31">
        <v>743500</v>
      </c>
      <c r="V209" s="30">
        <v>61</v>
      </c>
      <c r="W209" s="30">
        <v>29</v>
      </c>
    </row>
    <row r="210" spans="14:23" outlineLevel="2" x14ac:dyDescent="0.2">
      <c r="N210" s="32">
        <v>38127</v>
      </c>
      <c r="O210" s="32">
        <v>38128</v>
      </c>
      <c r="P210" s="32">
        <v>38128</v>
      </c>
      <c r="Q210" s="37">
        <v>38108</v>
      </c>
      <c r="R210" s="33">
        <v>6.47</v>
      </c>
      <c r="S210" s="33">
        <v>6.4</v>
      </c>
      <c r="T210" s="33">
        <v>6.4439000000000002</v>
      </c>
      <c r="U210" s="34">
        <v>677600</v>
      </c>
      <c r="V210" s="33">
        <v>58</v>
      </c>
      <c r="W210" s="33">
        <v>26</v>
      </c>
    </row>
    <row r="211" spans="14:23" outlineLevel="2" x14ac:dyDescent="0.2">
      <c r="N211" s="29">
        <v>38128</v>
      </c>
      <c r="O211" s="29">
        <v>38129</v>
      </c>
      <c r="P211" s="29">
        <v>38131</v>
      </c>
      <c r="Q211" s="37">
        <v>38108</v>
      </c>
      <c r="R211" s="30">
        <v>6.36</v>
      </c>
      <c r="S211" s="30">
        <v>6.2925000000000004</v>
      </c>
      <c r="T211" s="30">
        <v>6.3451000000000004</v>
      </c>
      <c r="U211" s="31">
        <v>581200</v>
      </c>
      <c r="V211" s="30">
        <v>69</v>
      </c>
      <c r="W211" s="30">
        <v>28</v>
      </c>
    </row>
    <row r="212" spans="14:23" outlineLevel="2" x14ac:dyDescent="0.2">
      <c r="N212" s="32">
        <v>38131</v>
      </c>
      <c r="O212" s="32">
        <v>38132</v>
      </c>
      <c r="P212" s="32">
        <v>38132</v>
      </c>
      <c r="Q212" s="37">
        <v>38108</v>
      </c>
      <c r="R212" s="33">
        <v>6.77</v>
      </c>
      <c r="S212" s="33">
        <v>6.39</v>
      </c>
      <c r="T212" s="33">
        <v>6.4812000000000003</v>
      </c>
      <c r="U212" s="34">
        <v>646700</v>
      </c>
      <c r="V212" s="33">
        <v>53</v>
      </c>
      <c r="W212" s="33">
        <v>25</v>
      </c>
    </row>
    <row r="213" spans="14:23" outlineLevel="2" x14ac:dyDescent="0.2">
      <c r="N213" s="29">
        <v>38132</v>
      </c>
      <c r="O213" s="29">
        <v>38133</v>
      </c>
      <c r="P213" s="29">
        <v>38133</v>
      </c>
      <c r="Q213" s="37">
        <v>38108</v>
      </c>
      <c r="R213" s="30">
        <v>6.78</v>
      </c>
      <c r="S213" s="30">
        <v>6.63</v>
      </c>
      <c r="T213" s="30">
        <v>6.7305999999999999</v>
      </c>
      <c r="U213" s="31">
        <v>478000</v>
      </c>
      <c r="V213" s="30">
        <v>46</v>
      </c>
      <c r="W213" s="30">
        <v>24</v>
      </c>
    </row>
    <row r="214" spans="14:23" outlineLevel="2" x14ac:dyDescent="0.2">
      <c r="N214" s="32">
        <v>38133</v>
      </c>
      <c r="O214" s="32">
        <v>38134</v>
      </c>
      <c r="P214" s="32">
        <v>38134</v>
      </c>
      <c r="Q214" s="37">
        <v>38108</v>
      </c>
      <c r="R214" s="33">
        <v>6.73</v>
      </c>
      <c r="S214" s="33">
        <v>6.63</v>
      </c>
      <c r="T214" s="33">
        <v>6.6980000000000004</v>
      </c>
      <c r="U214" s="34">
        <v>510200</v>
      </c>
      <c r="V214" s="33">
        <v>53</v>
      </c>
      <c r="W214" s="33">
        <v>26</v>
      </c>
    </row>
    <row r="215" spans="14:23" outlineLevel="2" x14ac:dyDescent="0.2">
      <c r="N215" s="29">
        <v>38134</v>
      </c>
      <c r="O215" s="29">
        <v>38135</v>
      </c>
      <c r="P215" s="29">
        <v>38138</v>
      </c>
      <c r="Q215" s="37">
        <v>38108</v>
      </c>
      <c r="R215" s="30">
        <v>6.61</v>
      </c>
      <c r="S215" s="30">
        <v>6.42</v>
      </c>
      <c r="T215" s="30">
        <v>6.5095999999999998</v>
      </c>
      <c r="U215" s="31">
        <v>458000</v>
      </c>
      <c r="V215" s="30">
        <v>62</v>
      </c>
      <c r="W215" s="30">
        <v>29</v>
      </c>
    </row>
    <row r="216" spans="14:23" ht="18.75" outlineLevel="2" x14ac:dyDescent="0.2">
      <c r="N216" s="29"/>
      <c r="O216" s="29"/>
      <c r="P216" s="29"/>
      <c r="Q216" s="38" t="s">
        <v>54</v>
      </c>
      <c r="R216" s="30"/>
      <c r="S216" s="30"/>
      <c r="T216" s="30">
        <f>SUBTOTAL(1,T196:T215)</f>
        <v>6.3000350000000012</v>
      </c>
      <c r="U216" s="31"/>
      <c r="V216" s="30"/>
      <c r="W216" s="30"/>
    </row>
    <row r="217" spans="14:23" outlineLevel="2" x14ac:dyDescent="0.2">
      <c r="N217" s="32">
        <v>38135</v>
      </c>
      <c r="O217" s="32">
        <v>38139</v>
      </c>
      <c r="P217" s="32">
        <v>38139</v>
      </c>
      <c r="Q217" s="37">
        <v>38139</v>
      </c>
      <c r="R217" s="33">
        <v>6.52</v>
      </c>
      <c r="S217" s="33">
        <v>6.35</v>
      </c>
      <c r="T217" s="33">
        <v>6.4504000000000001</v>
      </c>
      <c r="U217" s="34">
        <v>491200</v>
      </c>
      <c r="V217" s="33">
        <v>55</v>
      </c>
      <c r="W217" s="33">
        <v>29</v>
      </c>
    </row>
    <row r="218" spans="14:23" outlineLevel="2" x14ac:dyDescent="0.2">
      <c r="N218" s="29">
        <v>38139</v>
      </c>
      <c r="O218" s="29">
        <v>38140</v>
      </c>
      <c r="P218" s="29">
        <v>38140</v>
      </c>
      <c r="Q218" s="37">
        <v>38139</v>
      </c>
      <c r="R218" s="30">
        <v>6.6</v>
      </c>
      <c r="S218" s="30">
        <v>6.415</v>
      </c>
      <c r="T218" s="30">
        <v>6.4531999999999998</v>
      </c>
      <c r="U218" s="31">
        <v>495400</v>
      </c>
      <c r="V218" s="30">
        <v>52</v>
      </c>
      <c r="W218" s="30">
        <v>29</v>
      </c>
    </row>
    <row r="219" spans="14:23" outlineLevel="2" x14ac:dyDescent="0.2">
      <c r="N219" s="32">
        <v>38140</v>
      </c>
      <c r="O219" s="32">
        <v>38141</v>
      </c>
      <c r="P219" s="32">
        <v>38141</v>
      </c>
      <c r="Q219" s="37">
        <v>38139</v>
      </c>
      <c r="R219" s="33">
        <v>6.55</v>
      </c>
      <c r="S219" s="33">
        <v>6.47</v>
      </c>
      <c r="T219" s="33">
        <v>6.5129000000000001</v>
      </c>
      <c r="U219" s="34">
        <v>499600</v>
      </c>
      <c r="V219" s="33">
        <v>64</v>
      </c>
      <c r="W219" s="33">
        <v>30</v>
      </c>
    </row>
    <row r="220" spans="14:23" outlineLevel="2" x14ac:dyDescent="0.2">
      <c r="N220" s="29">
        <v>38141</v>
      </c>
      <c r="O220" s="29">
        <v>38142</v>
      </c>
      <c r="P220" s="29">
        <v>38142</v>
      </c>
      <c r="Q220" s="37">
        <v>38139</v>
      </c>
      <c r="R220" s="30">
        <v>6.4675000000000002</v>
      </c>
      <c r="S220" s="30">
        <v>6.3</v>
      </c>
      <c r="T220" s="30">
        <v>6.4372999999999996</v>
      </c>
      <c r="U220" s="31">
        <v>486200</v>
      </c>
      <c r="V220" s="30">
        <v>65</v>
      </c>
      <c r="W220" s="30">
        <v>27</v>
      </c>
    </row>
    <row r="221" spans="14:23" outlineLevel="2" x14ac:dyDescent="0.2">
      <c r="N221" s="32">
        <v>38142</v>
      </c>
      <c r="O221" s="32">
        <v>38143</v>
      </c>
      <c r="P221" s="32">
        <v>38145</v>
      </c>
      <c r="Q221" s="37">
        <v>38139</v>
      </c>
      <c r="R221" s="33">
        <v>6.19</v>
      </c>
      <c r="S221" s="33">
        <v>6.1</v>
      </c>
      <c r="T221" s="33">
        <v>6.1497999999999999</v>
      </c>
      <c r="U221" s="34">
        <v>549600</v>
      </c>
      <c r="V221" s="33">
        <v>76</v>
      </c>
      <c r="W221" s="33">
        <v>29</v>
      </c>
    </row>
    <row r="222" spans="14:23" outlineLevel="2" x14ac:dyDescent="0.2">
      <c r="N222" s="29">
        <v>38145</v>
      </c>
      <c r="O222" s="29">
        <v>38146</v>
      </c>
      <c r="P222" s="29">
        <v>38146</v>
      </c>
      <c r="Q222" s="37">
        <v>38139</v>
      </c>
      <c r="R222" s="30">
        <v>6.18</v>
      </c>
      <c r="S222" s="30">
        <v>6.05</v>
      </c>
      <c r="T222" s="30">
        <v>6.0937999999999999</v>
      </c>
      <c r="U222" s="31">
        <v>491900</v>
      </c>
      <c r="V222" s="30">
        <v>69</v>
      </c>
      <c r="W222" s="30">
        <v>29</v>
      </c>
    </row>
    <row r="223" spans="14:23" outlineLevel="2" x14ac:dyDescent="0.2">
      <c r="N223" s="32">
        <v>38146</v>
      </c>
      <c r="O223" s="32">
        <v>38147</v>
      </c>
      <c r="P223" s="32">
        <v>38147</v>
      </c>
      <c r="Q223" s="37">
        <v>38139</v>
      </c>
      <c r="R223" s="33">
        <v>6.2450000000000001</v>
      </c>
      <c r="S223" s="33">
        <v>6.16</v>
      </c>
      <c r="T223" s="33">
        <v>6.1952999999999996</v>
      </c>
      <c r="U223" s="34">
        <v>457200</v>
      </c>
      <c r="V223" s="33">
        <v>55</v>
      </c>
      <c r="W223" s="33">
        <v>27</v>
      </c>
    </row>
    <row r="224" spans="14:23" outlineLevel="2" x14ac:dyDescent="0.2">
      <c r="N224" s="29">
        <v>38147</v>
      </c>
      <c r="O224" s="29">
        <v>38148</v>
      </c>
      <c r="P224" s="29">
        <v>38148</v>
      </c>
      <c r="Q224" s="37">
        <v>38139</v>
      </c>
      <c r="R224" s="30">
        <v>6.0750000000000002</v>
      </c>
      <c r="S224" s="30">
        <v>6</v>
      </c>
      <c r="T224" s="30">
        <v>6.0434000000000001</v>
      </c>
      <c r="U224" s="31">
        <v>401200</v>
      </c>
      <c r="V224" s="30">
        <v>47</v>
      </c>
      <c r="W224" s="30">
        <v>27</v>
      </c>
    </row>
    <row r="225" spans="14:23" outlineLevel="2" x14ac:dyDescent="0.2">
      <c r="N225" s="32">
        <v>38148</v>
      </c>
      <c r="O225" s="32">
        <v>38149</v>
      </c>
      <c r="P225" s="32">
        <v>38152</v>
      </c>
      <c r="Q225" s="37">
        <v>38139</v>
      </c>
      <c r="R225" s="33">
        <v>6.1275000000000004</v>
      </c>
      <c r="S225" s="33">
        <v>5.95</v>
      </c>
      <c r="T225" s="33">
        <v>6.0014000000000003</v>
      </c>
      <c r="U225" s="34">
        <v>414400</v>
      </c>
      <c r="V225" s="33">
        <v>56</v>
      </c>
      <c r="W225" s="33">
        <v>28</v>
      </c>
    </row>
    <row r="226" spans="14:23" outlineLevel="2" x14ac:dyDescent="0.2">
      <c r="N226" s="29">
        <v>38152</v>
      </c>
      <c r="O226" s="29">
        <v>38153</v>
      </c>
      <c r="P226" s="29">
        <v>38153</v>
      </c>
      <c r="Q226" s="37">
        <v>38139</v>
      </c>
      <c r="R226" s="30">
        <v>6.25</v>
      </c>
      <c r="S226" s="30">
        <v>6.0949999999999998</v>
      </c>
      <c r="T226" s="30">
        <v>6.1455000000000002</v>
      </c>
      <c r="U226" s="31">
        <v>373200</v>
      </c>
      <c r="V226" s="30">
        <v>45</v>
      </c>
      <c r="W226" s="30">
        <v>27</v>
      </c>
    </row>
    <row r="227" spans="14:23" outlineLevel="1" x14ac:dyDescent="0.2">
      <c r="N227" s="32">
        <v>38153</v>
      </c>
      <c r="O227" s="32">
        <v>38154</v>
      </c>
      <c r="P227" s="32">
        <v>38154</v>
      </c>
      <c r="Q227" s="37">
        <v>38139</v>
      </c>
      <c r="R227" s="33">
        <v>6.3849999999999998</v>
      </c>
      <c r="S227" s="33">
        <v>6.3150000000000004</v>
      </c>
      <c r="T227" s="33">
        <v>6.3491</v>
      </c>
      <c r="U227" s="34">
        <v>475900</v>
      </c>
      <c r="V227" s="33">
        <v>55</v>
      </c>
      <c r="W227" s="33">
        <v>30</v>
      </c>
    </row>
    <row r="228" spans="14:23" outlineLevel="2" x14ac:dyDescent="0.2">
      <c r="N228" s="29">
        <v>38154</v>
      </c>
      <c r="O228" s="29">
        <v>38155</v>
      </c>
      <c r="P228" s="29">
        <v>38155</v>
      </c>
      <c r="Q228" s="37">
        <v>38139</v>
      </c>
      <c r="R228" s="30">
        <v>6.42</v>
      </c>
      <c r="S228" s="30">
        <v>6.3650000000000002</v>
      </c>
      <c r="T228" s="30">
        <v>6.3857999999999997</v>
      </c>
      <c r="U228" s="31">
        <v>423600</v>
      </c>
      <c r="V228" s="30">
        <v>58</v>
      </c>
      <c r="W228" s="30">
        <v>30</v>
      </c>
    </row>
    <row r="229" spans="14:23" outlineLevel="2" x14ac:dyDescent="0.2">
      <c r="N229" s="32">
        <v>38155</v>
      </c>
      <c r="O229" s="32">
        <v>38156</v>
      </c>
      <c r="P229" s="32">
        <v>38156</v>
      </c>
      <c r="Q229" s="37">
        <v>38139</v>
      </c>
      <c r="R229" s="33">
        <v>6.5949999999999998</v>
      </c>
      <c r="S229" s="33">
        <v>6.46</v>
      </c>
      <c r="T229" s="33">
        <v>6.5716000000000001</v>
      </c>
      <c r="U229" s="34">
        <v>480900</v>
      </c>
      <c r="V229" s="33">
        <v>61</v>
      </c>
      <c r="W229" s="33">
        <v>30</v>
      </c>
    </row>
    <row r="230" spans="14:23" outlineLevel="2" x14ac:dyDescent="0.2">
      <c r="N230" s="29">
        <v>38156</v>
      </c>
      <c r="O230" s="29">
        <v>38157</v>
      </c>
      <c r="P230" s="29">
        <v>38159</v>
      </c>
      <c r="Q230" s="37">
        <v>38139</v>
      </c>
      <c r="R230" s="30">
        <v>6.52</v>
      </c>
      <c r="S230" s="30">
        <v>6.45</v>
      </c>
      <c r="T230" s="30">
        <v>6.4775</v>
      </c>
      <c r="U230" s="31">
        <v>471200</v>
      </c>
      <c r="V230" s="30">
        <v>60</v>
      </c>
      <c r="W230" s="30">
        <v>24</v>
      </c>
    </row>
    <row r="231" spans="14:23" outlineLevel="2" x14ac:dyDescent="0.2">
      <c r="N231" s="32">
        <v>38159</v>
      </c>
      <c r="O231" s="32">
        <v>38160</v>
      </c>
      <c r="P231" s="32">
        <v>38160</v>
      </c>
      <c r="Q231" s="37">
        <v>38139</v>
      </c>
      <c r="R231" s="33">
        <v>6.46</v>
      </c>
      <c r="S231" s="33">
        <v>6.3449999999999998</v>
      </c>
      <c r="T231" s="33">
        <v>6.4234</v>
      </c>
      <c r="U231" s="34">
        <v>422600</v>
      </c>
      <c r="V231" s="33">
        <v>54</v>
      </c>
      <c r="W231" s="33">
        <v>25</v>
      </c>
    </row>
    <row r="232" spans="14:23" outlineLevel="2" x14ac:dyDescent="0.2">
      <c r="N232" s="29">
        <v>38160</v>
      </c>
      <c r="O232" s="29">
        <v>38161</v>
      </c>
      <c r="P232" s="29">
        <v>38161</v>
      </c>
      <c r="Q232" s="37">
        <v>38139</v>
      </c>
      <c r="R232" s="30">
        <v>6.34</v>
      </c>
      <c r="S232" s="30">
        <v>6.2549999999999999</v>
      </c>
      <c r="T232" s="30">
        <v>6.2869000000000002</v>
      </c>
      <c r="U232" s="31">
        <v>362000</v>
      </c>
      <c r="V232" s="30">
        <v>54</v>
      </c>
      <c r="W232" s="30">
        <v>29</v>
      </c>
    </row>
    <row r="233" spans="14:23" outlineLevel="2" x14ac:dyDescent="0.2">
      <c r="N233" s="32">
        <v>38161</v>
      </c>
      <c r="O233" s="32">
        <v>38162</v>
      </c>
      <c r="P233" s="32">
        <v>38162</v>
      </c>
      <c r="Q233" s="37">
        <v>38139</v>
      </c>
      <c r="R233" s="33">
        <v>6.37</v>
      </c>
      <c r="S233" s="33">
        <v>6.24</v>
      </c>
      <c r="T233" s="33">
        <v>6.2995999999999999</v>
      </c>
      <c r="U233" s="34">
        <v>477600</v>
      </c>
      <c r="V233" s="33">
        <v>61</v>
      </c>
      <c r="W233" s="33">
        <v>30</v>
      </c>
    </row>
    <row r="234" spans="14:23" outlineLevel="2" x14ac:dyDescent="0.2">
      <c r="N234" s="29">
        <v>38162</v>
      </c>
      <c r="O234" s="29">
        <v>38163</v>
      </c>
      <c r="P234" s="29">
        <v>38163</v>
      </c>
      <c r="Q234" s="37">
        <v>38139</v>
      </c>
      <c r="R234" s="30">
        <v>6.44</v>
      </c>
      <c r="S234" s="30">
        <v>6.3849999999999998</v>
      </c>
      <c r="T234" s="30">
        <v>6.4114000000000004</v>
      </c>
      <c r="U234" s="31">
        <v>487200</v>
      </c>
      <c r="V234" s="30">
        <v>76</v>
      </c>
      <c r="W234" s="30">
        <v>31</v>
      </c>
    </row>
    <row r="235" spans="14:23" outlineLevel="2" x14ac:dyDescent="0.2">
      <c r="N235" s="32">
        <v>38163</v>
      </c>
      <c r="O235" s="32">
        <v>38164</v>
      </c>
      <c r="P235" s="32">
        <v>38166</v>
      </c>
      <c r="Q235" s="37">
        <v>38139</v>
      </c>
      <c r="R235" s="33">
        <v>6.33</v>
      </c>
      <c r="S235" s="33">
        <v>6.125</v>
      </c>
      <c r="T235" s="33">
        <v>6.2756999999999996</v>
      </c>
      <c r="U235" s="34">
        <v>416500</v>
      </c>
      <c r="V235" s="33">
        <v>70</v>
      </c>
      <c r="W235" s="33">
        <v>30</v>
      </c>
    </row>
    <row r="236" spans="14:23" outlineLevel="2" x14ac:dyDescent="0.2">
      <c r="N236" s="29">
        <v>38166</v>
      </c>
      <c r="O236" s="29">
        <v>38167</v>
      </c>
      <c r="P236" s="29">
        <v>38167</v>
      </c>
      <c r="Q236" s="37">
        <v>38139</v>
      </c>
      <c r="R236" s="30">
        <v>6.21</v>
      </c>
      <c r="S236" s="30">
        <v>6.1</v>
      </c>
      <c r="T236" s="30">
        <v>6.1345000000000001</v>
      </c>
      <c r="U236" s="31">
        <v>440500</v>
      </c>
      <c r="V236" s="30">
        <v>56</v>
      </c>
      <c r="W236" s="30">
        <v>25</v>
      </c>
    </row>
    <row r="237" spans="14:23" outlineLevel="2" x14ac:dyDescent="0.2">
      <c r="N237" s="32">
        <v>38167</v>
      </c>
      <c r="O237" s="32">
        <v>38168</v>
      </c>
      <c r="P237" s="32">
        <v>38168</v>
      </c>
      <c r="Q237" s="37">
        <v>38139</v>
      </c>
      <c r="R237" s="33">
        <v>6.07</v>
      </c>
      <c r="S237" s="33">
        <v>5.9924999999999997</v>
      </c>
      <c r="T237" s="33">
        <v>6.0247000000000002</v>
      </c>
      <c r="U237" s="34">
        <v>426700</v>
      </c>
      <c r="V237" s="33">
        <v>63</v>
      </c>
      <c r="W237" s="33">
        <v>27</v>
      </c>
    </row>
    <row r="238" spans="14:23" ht="18.75" outlineLevel="2" x14ac:dyDescent="0.2">
      <c r="N238" s="32"/>
      <c r="O238" s="32"/>
      <c r="P238" s="32"/>
      <c r="Q238" s="38" t="s">
        <v>55</v>
      </c>
      <c r="R238" s="33"/>
      <c r="S238" s="33"/>
      <c r="T238" s="33">
        <f>SUBTOTAL(1,T217:T237)</f>
        <v>6.2915809523809534</v>
      </c>
      <c r="U238" s="34"/>
      <c r="V238" s="33"/>
      <c r="W238" s="33"/>
    </row>
    <row r="239" spans="14:23" outlineLevel="2" x14ac:dyDescent="0.2">
      <c r="N239" s="29">
        <v>38168</v>
      </c>
      <c r="O239" s="29">
        <v>38169</v>
      </c>
      <c r="P239" s="29">
        <v>38169</v>
      </c>
      <c r="Q239" s="37">
        <v>38169</v>
      </c>
      <c r="R239" s="30">
        <v>6.085</v>
      </c>
      <c r="S239" s="30">
        <v>5.91</v>
      </c>
      <c r="T239" s="30">
        <v>6.0317999999999996</v>
      </c>
      <c r="U239" s="31">
        <v>770300</v>
      </c>
      <c r="V239" s="30">
        <v>91</v>
      </c>
      <c r="W239" s="30">
        <v>35</v>
      </c>
    </row>
    <row r="240" spans="14:23" outlineLevel="2" x14ac:dyDescent="0.2">
      <c r="N240" s="32">
        <v>38169</v>
      </c>
      <c r="O240" s="32">
        <v>38170</v>
      </c>
      <c r="P240" s="32">
        <v>38170</v>
      </c>
      <c r="Q240" s="37">
        <v>38169</v>
      </c>
      <c r="R240" s="33">
        <v>6.03</v>
      </c>
      <c r="S240" s="33">
        <v>5.85</v>
      </c>
      <c r="T240" s="33">
        <v>5.9507000000000003</v>
      </c>
      <c r="U240" s="34">
        <v>986100</v>
      </c>
      <c r="V240" s="33">
        <v>122</v>
      </c>
      <c r="W240" s="33">
        <v>30</v>
      </c>
    </row>
    <row r="241" spans="14:23" outlineLevel="2" x14ac:dyDescent="0.2">
      <c r="N241" s="29">
        <v>38170</v>
      </c>
      <c r="O241" s="29">
        <v>38171</v>
      </c>
      <c r="P241" s="29">
        <v>38174</v>
      </c>
      <c r="Q241" s="37">
        <v>38169</v>
      </c>
      <c r="R241" s="30">
        <v>5.9850000000000003</v>
      </c>
      <c r="S241" s="30">
        <v>5.8250000000000002</v>
      </c>
      <c r="T241" s="30">
        <v>5.8832000000000004</v>
      </c>
      <c r="U241" s="31">
        <v>603900</v>
      </c>
      <c r="V241" s="30">
        <v>79</v>
      </c>
      <c r="W241" s="30">
        <v>28</v>
      </c>
    </row>
    <row r="242" spans="14:23" outlineLevel="2" x14ac:dyDescent="0.2">
      <c r="N242" s="32">
        <v>38174</v>
      </c>
      <c r="O242" s="32">
        <v>38175</v>
      </c>
      <c r="P242" s="32">
        <v>38175</v>
      </c>
      <c r="Q242" s="37">
        <v>38169</v>
      </c>
      <c r="R242" s="33">
        <v>6.22</v>
      </c>
      <c r="S242" s="33">
        <v>6.14</v>
      </c>
      <c r="T242" s="33">
        <v>6.1618000000000004</v>
      </c>
      <c r="U242" s="34">
        <v>569600</v>
      </c>
      <c r="V242" s="33">
        <v>69</v>
      </c>
      <c r="W242" s="33">
        <v>28</v>
      </c>
    </row>
    <row r="243" spans="14:23" outlineLevel="2" x14ac:dyDescent="0.2">
      <c r="N243" s="29">
        <v>38175</v>
      </c>
      <c r="O243" s="29">
        <v>38176</v>
      </c>
      <c r="P243" s="29">
        <v>38176</v>
      </c>
      <c r="Q243" s="37">
        <v>38169</v>
      </c>
      <c r="R243" s="30">
        <v>6.3</v>
      </c>
      <c r="S243" s="30">
        <v>6.17</v>
      </c>
      <c r="T243" s="30">
        <v>6.2675000000000001</v>
      </c>
      <c r="U243" s="31">
        <v>522800</v>
      </c>
      <c r="V243" s="30">
        <v>60</v>
      </c>
      <c r="W243" s="30">
        <v>28</v>
      </c>
    </row>
    <row r="244" spans="14:23" outlineLevel="2" x14ac:dyDescent="0.2">
      <c r="N244" s="32">
        <v>38176</v>
      </c>
      <c r="O244" s="32">
        <v>38177</v>
      </c>
      <c r="P244" s="32">
        <v>38177</v>
      </c>
      <c r="Q244" s="37">
        <v>38169</v>
      </c>
      <c r="R244" s="33">
        <v>6.25</v>
      </c>
      <c r="S244" s="33">
        <v>5.99</v>
      </c>
      <c r="T244" s="33">
        <v>6.1874000000000002</v>
      </c>
      <c r="U244" s="34">
        <v>407700</v>
      </c>
      <c r="V244" s="33">
        <v>47</v>
      </c>
      <c r="W244" s="33">
        <v>27</v>
      </c>
    </row>
    <row r="245" spans="14:23" outlineLevel="2" x14ac:dyDescent="0.2">
      <c r="N245" s="29">
        <v>38177</v>
      </c>
      <c r="O245" s="29">
        <v>38178</v>
      </c>
      <c r="P245" s="29">
        <v>38180</v>
      </c>
      <c r="Q245" s="37">
        <v>38169</v>
      </c>
      <c r="R245" s="30">
        <v>6</v>
      </c>
      <c r="S245" s="30">
        <v>5.81</v>
      </c>
      <c r="T245" s="30">
        <v>5.8910999999999998</v>
      </c>
      <c r="U245" s="31">
        <v>498500</v>
      </c>
      <c r="V245" s="30">
        <v>59</v>
      </c>
      <c r="W245" s="30">
        <v>28</v>
      </c>
    </row>
    <row r="246" spans="14:23" outlineLevel="2" x14ac:dyDescent="0.2">
      <c r="N246" s="32">
        <v>38180</v>
      </c>
      <c r="O246" s="32">
        <v>38181</v>
      </c>
      <c r="P246" s="32">
        <v>38181</v>
      </c>
      <c r="Q246" s="37">
        <v>38169</v>
      </c>
      <c r="R246" s="33">
        <v>6.03</v>
      </c>
      <c r="S246" s="33">
        <v>5.8949999999999996</v>
      </c>
      <c r="T246" s="33">
        <v>5.9473000000000003</v>
      </c>
      <c r="U246" s="34">
        <v>721800</v>
      </c>
      <c r="V246" s="33">
        <v>75</v>
      </c>
      <c r="W246" s="33">
        <v>30</v>
      </c>
    </row>
    <row r="247" spans="14:23" outlineLevel="2" x14ac:dyDescent="0.2">
      <c r="N247" s="29">
        <v>38181</v>
      </c>
      <c r="O247" s="29">
        <v>38182</v>
      </c>
      <c r="P247" s="29">
        <v>38182</v>
      </c>
      <c r="Q247" s="37">
        <v>38169</v>
      </c>
      <c r="R247" s="30">
        <v>5.91</v>
      </c>
      <c r="S247" s="30">
        <v>5.78</v>
      </c>
      <c r="T247" s="30">
        <v>5.8520000000000003</v>
      </c>
      <c r="U247" s="31">
        <v>704900</v>
      </c>
      <c r="V247" s="30">
        <v>74</v>
      </c>
      <c r="W247" s="30">
        <v>28</v>
      </c>
    </row>
    <row r="248" spans="14:23" outlineLevel="2" x14ac:dyDescent="0.2">
      <c r="N248" s="32">
        <v>38182</v>
      </c>
      <c r="O248" s="32">
        <v>38183</v>
      </c>
      <c r="P248" s="32">
        <v>38183</v>
      </c>
      <c r="Q248" s="37">
        <v>38169</v>
      </c>
      <c r="R248" s="33">
        <v>5.96</v>
      </c>
      <c r="S248" s="33">
        <v>5.88</v>
      </c>
      <c r="T248" s="33">
        <v>5.9092000000000002</v>
      </c>
      <c r="U248" s="34">
        <v>673400</v>
      </c>
      <c r="V248" s="33">
        <v>62</v>
      </c>
      <c r="W248" s="33">
        <v>27</v>
      </c>
    </row>
    <row r="249" spans="14:23" outlineLevel="2" x14ac:dyDescent="0.2">
      <c r="N249" s="29">
        <v>38183</v>
      </c>
      <c r="O249" s="29">
        <v>38184</v>
      </c>
      <c r="P249" s="29">
        <v>38184</v>
      </c>
      <c r="Q249" s="37">
        <v>38169</v>
      </c>
      <c r="R249" s="30">
        <v>5.9649999999999999</v>
      </c>
      <c r="S249" s="30">
        <v>5.8</v>
      </c>
      <c r="T249" s="30">
        <v>5.9234999999999998</v>
      </c>
      <c r="U249" s="31">
        <v>580900</v>
      </c>
      <c r="V249" s="30">
        <v>57</v>
      </c>
      <c r="W249" s="30">
        <v>25</v>
      </c>
    </row>
    <row r="250" spans="14:23" outlineLevel="1" x14ac:dyDescent="0.2">
      <c r="N250" s="32">
        <v>38184</v>
      </c>
      <c r="O250" s="32">
        <v>38185</v>
      </c>
      <c r="P250" s="32">
        <v>38187</v>
      </c>
      <c r="Q250" s="37">
        <v>38169</v>
      </c>
      <c r="R250" s="33">
        <v>5.83</v>
      </c>
      <c r="S250" s="33">
        <v>5.7</v>
      </c>
      <c r="T250" s="33">
        <v>5.7702999999999998</v>
      </c>
      <c r="U250" s="34">
        <v>439500</v>
      </c>
      <c r="V250" s="33">
        <v>54</v>
      </c>
      <c r="W250" s="33">
        <v>27</v>
      </c>
    </row>
    <row r="251" spans="14:23" outlineLevel="2" x14ac:dyDescent="0.2">
      <c r="N251" s="29">
        <v>38187</v>
      </c>
      <c r="O251" s="29">
        <v>38188</v>
      </c>
      <c r="P251" s="29">
        <v>38188</v>
      </c>
      <c r="Q251" s="37">
        <v>38169</v>
      </c>
      <c r="R251" s="30">
        <v>5.77</v>
      </c>
      <c r="S251" s="30">
        <v>5.7149999999999999</v>
      </c>
      <c r="T251" s="30">
        <v>5.7470999999999997</v>
      </c>
      <c r="U251" s="31">
        <v>513800</v>
      </c>
      <c r="V251" s="30">
        <v>48</v>
      </c>
      <c r="W251" s="30">
        <v>27</v>
      </c>
    </row>
    <row r="252" spans="14:23" outlineLevel="2" x14ac:dyDescent="0.2">
      <c r="N252" s="32">
        <v>38188</v>
      </c>
      <c r="O252" s="32">
        <v>38189</v>
      </c>
      <c r="P252" s="32">
        <v>38189</v>
      </c>
      <c r="Q252" s="37">
        <v>38169</v>
      </c>
      <c r="R252" s="33">
        <v>5.9</v>
      </c>
      <c r="S252" s="33">
        <v>5.75</v>
      </c>
      <c r="T252" s="33">
        <v>5.8041</v>
      </c>
      <c r="U252" s="34">
        <v>559100</v>
      </c>
      <c r="V252" s="33">
        <v>56</v>
      </c>
      <c r="W252" s="33">
        <v>25</v>
      </c>
    </row>
    <row r="253" spans="14:23" outlineLevel="2" x14ac:dyDescent="0.2">
      <c r="N253" s="29">
        <v>38189</v>
      </c>
      <c r="O253" s="29">
        <v>38190</v>
      </c>
      <c r="P253" s="29">
        <v>38190</v>
      </c>
      <c r="Q253" s="37">
        <v>38169</v>
      </c>
      <c r="R253" s="30">
        <v>5.92</v>
      </c>
      <c r="S253" s="30">
        <v>5.87</v>
      </c>
      <c r="T253" s="30">
        <v>5.9050000000000002</v>
      </c>
      <c r="U253" s="31">
        <v>537600</v>
      </c>
      <c r="V253" s="30">
        <v>65</v>
      </c>
      <c r="W253" s="30">
        <v>27</v>
      </c>
    </row>
    <row r="254" spans="14:23" outlineLevel="2" x14ac:dyDescent="0.2">
      <c r="N254" s="32">
        <v>38190</v>
      </c>
      <c r="O254" s="32">
        <v>38191</v>
      </c>
      <c r="P254" s="32">
        <v>38191</v>
      </c>
      <c r="Q254" s="37">
        <v>38169</v>
      </c>
      <c r="R254" s="33">
        <v>6.07</v>
      </c>
      <c r="S254" s="33">
        <v>5.8174999999999999</v>
      </c>
      <c r="T254" s="33">
        <v>5.8455000000000004</v>
      </c>
      <c r="U254" s="34">
        <v>410400</v>
      </c>
      <c r="V254" s="33">
        <v>50</v>
      </c>
      <c r="W254" s="33">
        <v>24</v>
      </c>
    </row>
    <row r="255" spans="14:23" outlineLevel="2" x14ac:dyDescent="0.2">
      <c r="N255" s="29">
        <v>38191</v>
      </c>
      <c r="O255" s="29">
        <v>38192</v>
      </c>
      <c r="P255" s="29">
        <v>38194</v>
      </c>
      <c r="Q255" s="37">
        <v>38169</v>
      </c>
      <c r="R255" s="30">
        <v>6.03</v>
      </c>
      <c r="S255" s="30">
        <v>5.93</v>
      </c>
      <c r="T255" s="30">
        <v>5.9840999999999998</v>
      </c>
      <c r="U255" s="31">
        <v>837700</v>
      </c>
      <c r="V255" s="30">
        <v>81</v>
      </c>
      <c r="W255" s="30">
        <v>27</v>
      </c>
    </row>
    <row r="256" spans="14:23" outlineLevel="2" x14ac:dyDescent="0.2">
      <c r="N256" s="32">
        <v>38194</v>
      </c>
      <c r="O256" s="32">
        <v>38195</v>
      </c>
      <c r="P256" s="32">
        <v>38195</v>
      </c>
      <c r="Q256" s="37">
        <v>38169</v>
      </c>
      <c r="R256" s="33">
        <v>5.98</v>
      </c>
      <c r="S256" s="33">
        <v>5.8</v>
      </c>
      <c r="T256" s="33">
        <v>5.9431000000000003</v>
      </c>
      <c r="U256" s="34">
        <v>669900</v>
      </c>
      <c r="V256" s="33">
        <v>62</v>
      </c>
      <c r="W256" s="33">
        <v>26</v>
      </c>
    </row>
    <row r="257" spans="14:23" outlineLevel="2" x14ac:dyDescent="0.2">
      <c r="N257" s="29">
        <v>38195</v>
      </c>
      <c r="O257" s="29">
        <v>38196</v>
      </c>
      <c r="P257" s="29">
        <v>38196</v>
      </c>
      <c r="Q257" s="37">
        <v>38169</v>
      </c>
      <c r="R257" s="30">
        <v>5.92</v>
      </c>
      <c r="S257" s="30">
        <v>5.7750000000000004</v>
      </c>
      <c r="T257" s="30">
        <v>5.8726000000000003</v>
      </c>
      <c r="U257" s="31">
        <v>444100</v>
      </c>
      <c r="V257" s="30">
        <v>46</v>
      </c>
      <c r="W257" s="30">
        <v>23</v>
      </c>
    </row>
    <row r="258" spans="14:23" outlineLevel="2" x14ac:dyDescent="0.2">
      <c r="N258" s="32">
        <v>38196</v>
      </c>
      <c r="O258" s="32">
        <v>38197</v>
      </c>
      <c r="P258" s="32">
        <v>38197</v>
      </c>
      <c r="Q258" s="37">
        <v>38169</v>
      </c>
      <c r="R258" s="33">
        <v>5.82</v>
      </c>
      <c r="S258" s="33">
        <v>5.74</v>
      </c>
      <c r="T258" s="33">
        <v>5.7735000000000003</v>
      </c>
      <c r="U258" s="34">
        <v>382700</v>
      </c>
      <c r="V258" s="33">
        <v>56</v>
      </c>
      <c r="W258" s="33">
        <v>22</v>
      </c>
    </row>
    <row r="259" spans="14:23" outlineLevel="2" x14ac:dyDescent="0.2">
      <c r="N259" s="29">
        <v>38197</v>
      </c>
      <c r="O259" s="29">
        <v>38198</v>
      </c>
      <c r="P259" s="29">
        <v>38199</v>
      </c>
      <c r="Q259" s="37">
        <v>38169</v>
      </c>
      <c r="R259" s="30">
        <v>6</v>
      </c>
      <c r="S259" s="30">
        <v>5.79</v>
      </c>
      <c r="T259" s="30">
        <v>5.9307999999999996</v>
      </c>
      <c r="U259" s="31">
        <v>681300</v>
      </c>
      <c r="V259" s="30">
        <v>79</v>
      </c>
      <c r="W259" s="30">
        <v>26</v>
      </c>
    </row>
    <row r="260" spans="14:23" ht="18.75" outlineLevel="2" x14ac:dyDescent="0.2">
      <c r="N260" s="29"/>
      <c r="O260" s="29"/>
      <c r="P260" s="29"/>
      <c r="Q260" s="38" t="s">
        <v>56</v>
      </c>
      <c r="R260" s="30"/>
      <c r="S260" s="30"/>
      <c r="T260" s="30">
        <f>SUBTOTAL(1,T239:T259)</f>
        <v>5.9324571428571442</v>
      </c>
      <c r="U260" s="31"/>
      <c r="V260" s="30"/>
      <c r="W260" s="30"/>
    </row>
    <row r="261" spans="14:23" outlineLevel="2" x14ac:dyDescent="0.2">
      <c r="N261" s="32">
        <v>38198</v>
      </c>
      <c r="O261" s="32">
        <v>38200</v>
      </c>
      <c r="P261" s="32">
        <v>38201</v>
      </c>
      <c r="Q261" s="37">
        <v>38200</v>
      </c>
      <c r="R261" s="33">
        <v>6.13</v>
      </c>
      <c r="S261" s="33">
        <v>5.9</v>
      </c>
      <c r="T261" s="33">
        <v>6.0267999999999997</v>
      </c>
      <c r="U261" s="34">
        <v>635000</v>
      </c>
      <c r="V261" s="33">
        <v>76</v>
      </c>
      <c r="W261" s="33">
        <v>33</v>
      </c>
    </row>
    <row r="262" spans="14:23" outlineLevel="2" x14ac:dyDescent="0.2">
      <c r="N262" s="29">
        <v>38201</v>
      </c>
      <c r="O262" s="29">
        <v>38202</v>
      </c>
      <c r="P262" s="29">
        <v>38202</v>
      </c>
      <c r="Q262" s="37">
        <v>38200</v>
      </c>
      <c r="R262" s="30">
        <v>5.9349999999999996</v>
      </c>
      <c r="S262" s="30">
        <v>5.8</v>
      </c>
      <c r="T262" s="30">
        <v>5.8571999999999997</v>
      </c>
      <c r="U262" s="31">
        <v>701600</v>
      </c>
      <c r="V262" s="30">
        <v>94</v>
      </c>
      <c r="W262" s="30">
        <v>33</v>
      </c>
    </row>
    <row r="263" spans="14:23" outlineLevel="2" x14ac:dyDescent="0.2">
      <c r="N263" s="32">
        <v>38202</v>
      </c>
      <c r="O263" s="32">
        <v>38203</v>
      </c>
      <c r="P263" s="32">
        <v>38203</v>
      </c>
      <c r="Q263" s="37">
        <v>38200</v>
      </c>
      <c r="R263" s="33">
        <v>5.85</v>
      </c>
      <c r="S263" s="33">
        <v>5.69</v>
      </c>
      <c r="T263" s="33">
        <v>5.7683999999999997</v>
      </c>
      <c r="U263" s="34">
        <v>579500</v>
      </c>
      <c r="V263" s="33">
        <v>75</v>
      </c>
      <c r="W263" s="33">
        <v>32</v>
      </c>
    </row>
    <row r="264" spans="14:23" outlineLevel="2" x14ac:dyDescent="0.2">
      <c r="N264" s="29">
        <v>38203</v>
      </c>
      <c r="O264" s="29">
        <v>38204</v>
      </c>
      <c r="P264" s="29">
        <v>38204</v>
      </c>
      <c r="Q264" s="37">
        <v>38200</v>
      </c>
      <c r="R264" s="30">
        <v>5.74</v>
      </c>
      <c r="S264" s="30">
        <v>5.66</v>
      </c>
      <c r="T264" s="30">
        <v>5.7042999999999999</v>
      </c>
      <c r="U264" s="31">
        <v>678900</v>
      </c>
      <c r="V264" s="30">
        <v>74</v>
      </c>
      <c r="W264" s="30">
        <v>31</v>
      </c>
    </row>
    <row r="265" spans="14:23" outlineLevel="2" x14ac:dyDescent="0.2">
      <c r="N265" s="32">
        <v>38204</v>
      </c>
      <c r="O265" s="32">
        <v>38205</v>
      </c>
      <c r="P265" s="32">
        <v>38205</v>
      </c>
      <c r="Q265" s="37">
        <v>38200</v>
      </c>
      <c r="R265" s="33">
        <v>5.58</v>
      </c>
      <c r="S265" s="33">
        <v>5.5</v>
      </c>
      <c r="T265" s="33">
        <v>5.5435999999999996</v>
      </c>
      <c r="U265" s="34">
        <v>592900</v>
      </c>
      <c r="V265" s="33">
        <v>80</v>
      </c>
      <c r="W265" s="33">
        <v>30</v>
      </c>
    </row>
    <row r="266" spans="14:23" outlineLevel="2" x14ac:dyDescent="0.2">
      <c r="N266" s="29">
        <v>38205</v>
      </c>
      <c r="O266" s="29">
        <v>38206</v>
      </c>
      <c r="P266" s="29">
        <v>38208</v>
      </c>
      <c r="Q266" s="37">
        <v>38200</v>
      </c>
      <c r="R266" s="30">
        <v>5.49</v>
      </c>
      <c r="S266" s="30">
        <v>5.35</v>
      </c>
      <c r="T266" s="30">
        <v>5.4151999999999996</v>
      </c>
      <c r="U266" s="31">
        <v>473400</v>
      </c>
      <c r="V266" s="30">
        <v>57</v>
      </c>
      <c r="W266" s="30">
        <v>30</v>
      </c>
    </row>
    <row r="267" spans="14:23" outlineLevel="2" x14ac:dyDescent="0.2">
      <c r="N267" s="32">
        <v>38208</v>
      </c>
      <c r="O267" s="32">
        <v>38209</v>
      </c>
      <c r="P267" s="32">
        <v>38209</v>
      </c>
      <c r="Q267" s="37">
        <v>38200</v>
      </c>
      <c r="R267" s="33">
        <v>5.6425000000000001</v>
      </c>
      <c r="S267" s="33">
        <v>5.5374999999999996</v>
      </c>
      <c r="T267" s="33">
        <v>5.5816999999999997</v>
      </c>
      <c r="U267" s="34">
        <v>542200</v>
      </c>
      <c r="V267" s="33">
        <v>66</v>
      </c>
      <c r="W267" s="33">
        <v>32</v>
      </c>
    </row>
    <row r="268" spans="14:23" outlineLevel="2" x14ac:dyDescent="0.2">
      <c r="N268" s="29">
        <v>38209</v>
      </c>
      <c r="O268" s="29">
        <v>38210</v>
      </c>
      <c r="P268" s="29">
        <v>38210</v>
      </c>
      <c r="Q268" s="37">
        <v>38200</v>
      </c>
      <c r="R268" s="30">
        <v>5.87</v>
      </c>
      <c r="S268" s="30">
        <v>5.7249999999999996</v>
      </c>
      <c r="T268" s="30">
        <v>5.7793000000000001</v>
      </c>
      <c r="U268" s="31">
        <v>430200</v>
      </c>
      <c r="V268" s="30">
        <v>57</v>
      </c>
      <c r="W268" s="30">
        <v>29</v>
      </c>
    </row>
    <row r="269" spans="14:23" outlineLevel="2" x14ac:dyDescent="0.2">
      <c r="N269" s="32">
        <v>38210</v>
      </c>
      <c r="O269" s="32">
        <v>38211</v>
      </c>
      <c r="P269" s="32">
        <v>38211</v>
      </c>
      <c r="Q269" s="37">
        <v>38200</v>
      </c>
      <c r="R269" s="33">
        <v>5.6825000000000001</v>
      </c>
      <c r="S269" s="33">
        <v>5.51</v>
      </c>
      <c r="T269" s="33">
        <v>5.6391999999999998</v>
      </c>
      <c r="U269" s="34">
        <v>588700</v>
      </c>
      <c r="V269" s="33">
        <v>66</v>
      </c>
      <c r="W269" s="33">
        <v>29</v>
      </c>
    </row>
    <row r="270" spans="14:23" outlineLevel="2" x14ac:dyDescent="0.2">
      <c r="N270" s="29">
        <v>38211</v>
      </c>
      <c r="O270" s="29">
        <v>38212</v>
      </c>
      <c r="P270" s="29">
        <v>38212</v>
      </c>
      <c r="Q270" s="37">
        <v>38200</v>
      </c>
      <c r="R270" s="30">
        <v>5.54</v>
      </c>
      <c r="S270" s="30">
        <v>5.36</v>
      </c>
      <c r="T270" s="30">
        <v>5.4573</v>
      </c>
      <c r="U270" s="31">
        <v>588600</v>
      </c>
      <c r="V270" s="30">
        <v>72</v>
      </c>
      <c r="W270" s="30">
        <v>30</v>
      </c>
    </row>
    <row r="271" spans="14:23" outlineLevel="2" x14ac:dyDescent="0.2">
      <c r="N271" s="32">
        <v>38212</v>
      </c>
      <c r="O271" s="32">
        <v>38213</v>
      </c>
      <c r="P271" s="32">
        <v>38215</v>
      </c>
      <c r="Q271" s="37">
        <v>38200</v>
      </c>
      <c r="R271" s="33">
        <v>5.36</v>
      </c>
      <c r="S271" s="33">
        <v>5.23</v>
      </c>
      <c r="T271" s="33">
        <v>5.2713999999999999</v>
      </c>
      <c r="U271" s="34">
        <v>517900</v>
      </c>
      <c r="V271" s="33">
        <v>62</v>
      </c>
      <c r="W271" s="33">
        <v>33</v>
      </c>
    </row>
    <row r="272" spans="14:23" outlineLevel="1" x14ac:dyDescent="0.2">
      <c r="N272" s="29">
        <v>38215</v>
      </c>
      <c r="O272" s="29">
        <v>38216</v>
      </c>
      <c r="P272" s="29">
        <v>38216</v>
      </c>
      <c r="Q272" s="37">
        <v>38200</v>
      </c>
      <c r="R272" s="30">
        <v>5.42</v>
      </c>
      <c r="S272" s="30">
        <v>5.2549999999999999</v>
      </c>
      <c r="T272" s="30">
        <v>5.3426999999999998</v>
      </c>
      <c r="U272" s="31">
        <v>555900</v>
      </c>
      <c r="V272" s="30">
        <v>67</v>
      </c>
      <c r="W272" s="30">
        <v>32</v>
      </c>
    </row>
    <row r="273" spans="14:23" outlineLevel="2" x14ac:dyDescent="0.2">
      <c r="N273" s="32">
        <v>38216</v>
      </c>
      <c r="O273" s="32">
        <v>38217</v>
      </c>
      <c r="P273" s="32">
        <v>38217</v>
      </c>
      <c r="Q273" s="37">
        <v>38200</v>
      </c>
      <c r="R273" s="33">
        <v>5.34</v>
      </c>
      <c r="S273" s="33">
        <v>5.23</v>
      </c>
      <c r="T273" s="33">
        <v>5.2672999999999996</v>
      </c>
      <c r="U273" s="34">
        <v>391000</v>
      </c>
      <c r="V273" s="33">
        <v>54</v>
      </c>
      <c r="W273" s="33">
        <v>33</v>
      </c>
    </row>
    <row r="274" spans="14:23" outlineLevel="2" x14ac:dyDescent="0.2">
      <c r="N274" s="29">
        <v>38217</v>
      </c>
      <c r="O274" s="29">
        <v>38218</v>
      </c>
      <c r="P274" s="29">
        <v>38218</v>
      </c>
      <c r="Q274" s="37">
        <v>38200</v>
      </c>
      <c r="R274" s="30">
        <v>5.4050000000000002</v>
      </c>
      <c r="S274" s="30">
        <v>5.3250000000000002</v>
      </c>
      <c r="T274" s="30">
        <v>5.3589000000000002</v>
      </c>
      <c r="U274" s="31">
        <v>277800</v>
      </c>
      <c r="V274" s="30">
        <v>42</v>
      </c>
      <c r="W274" s="30">
        <v>24</v>
      </c>
    </row>
    <row r="275" spans="14:23" outlineLevel="2" x14ac:dyDescent="0.2">
      <c r="N275" s="32">
        <v>38218</v>
      </c>
      <c r="O275" s="32">
        <v>38219</v>
      </c>
      <c r="P275" s="32">
        <v>38219</v>
      </c>
      <c r="Q275" s="37">
        <v>38200</v>
      </c>
      <c r="R275" s="33">
        <v>5.3949999999999996</v>
      </c>
      <c r="S275" s="33">
        <v>5.24</v>
      </c>
      <c r="T275" s="33">
        <v>5.3372999999999999</v>
      </c>
      <c r="U275" s="34">
        <v>398400</v>
      </c>
      <c r="V275" s="33">
        <v>51</v>
      </c>
      <c r="W275" s="33">
        <v>21</v>
      </c>
    </row>
    <row r="276" spans="14:23" outlineLevel="2" x14ac:dyDescent="0.2">
      <c r="N276" s="29">
        <v>38219</v>
      </c>
      <c r="O276" s="29">
        <v>38220</v>
      </c>
      <c r="P276" s="29">
        <v>38222</v>
      </c>
      <c r="Q276" s="37">
        <v>38200</v>
      </c>
      <c r="R276" s="30">
        <v>5.44</v>
      </c>
      <c r="S276" s="30">
        <v>5.35</v>
      </c>
      <c r="T276" s="30">
        <v>5.3917000000000002</v>
      </c>
      <c r="U276" s="31">
        <v>392100</v>
      </c>
      <c r="V276" s="30">
        <v>52</v>
      </c>
      <c r="W276" s="30">
        <v>26</v>
      </c>
    </row>
    <row r="277" spans="14:23" outlineLevel="2" x14ac:dyDescent="0.2">
      <c r="N277" s="32">
        <v>38222</v>
      </c>
      <c r="O277" s="32">
        <v>38223</v>
      </c>
      <c r="P277" s="32">
        <v>38223</v>
      </c>
      <c r="Q277" s="37">
        <v>38200</v>
      </c>
      <c r="R277" s="33">
        <v>5.37</v>
      </c>
      <c r="S277" s="33">
        <v>5.2649999999999997</v>
      </c>
      <c r="T277" s="33">
        <v>5.3395999999999999</v>
      </c>
      <c r="U277" s="34">
        <v>342900</v>
      </c>
      <c r="V277" s="33">
        <v>47</v>
      </c>
      <c r="W277" s="33">
        <v>24</v>
      </c>
    </row>
    <row r="278" spans="14:23" outlineLevel="2" x14ac:dyDescent="0.2">
      <c r="N278" s="29">
        <v>38223</v>
      </c>
      <c r="O278" s="29">
        <v>38224</v>
      </c>
      <c r="P278" s="29">
        <v>38224</v>
      </c>
      <c r="Q278" s="37">
        <v>38200</v>
      </c>
      <c r="R278" s="30">
        <v>5.35</v>
      </c>
      <c r="S278" s="30">
        <v>5.19</v>
      </c>
      <c r="T278" s="30">
        <v>5.2286000000000001</v>
      </c>
      <c r="U278" s="31">
        <v>396700</v>
      </c>
      <c r="V278" s="30">
        <v>56</v>
      </c>
      <c r="W278" s="30">
        <v>28</v>
      </c>
    </row>
    <row r="279" spans="14:23" outlineLevel="2" x14ac:dyDescent="0.2">
      <c r="N279" s="32">
        <v>38224</v>
      </c>
      <c r="O279" s="32">
        <v>38225</v>
      </c>
      <c r="P279" s="32">
        <v>38225</v>
      </c>
      <c r="Q279" s="37">
        <v>38200</v>
      </c>
      <c r="R279" s="33">
        <v>5.36</v>
      </c>
      <c r="S279" s="33">
        <v>5.2750000000000004</v>
      </c>
      <c r="T279" s="33">
        <v>5.3154000000000003</v>
      </c>
      <c r="U279" s="34">
        <v>340800</v>
      </c>
      <c r="V279" s="33">
        <v>46</v>
      </c>
      <c r="W279" s="33">
        <v>24</v>
      </c>
    </row>
    <row r="280" spans="14:23" outlineLevel="2" x14ac:dyDescent="0.2">
      <c r="N280" s="29">
        <v>38225</v>
      </c>
      <c r="O280" s="29">
        <v>38226</v>
      </c>
      <c r="P280" s="29">
        <v>38226</v>
      </c>
      <c r="Q280" s="37">
        <v>38200</v>
      </c>
      <c r="R280" s="30">
        <v>5.2149999999999999</v>
      </c>
      <c r="S280" s="30">
        <v>5.15</v>
      </c>
      <c r="T280" s="30">
        <v>5.1940999999999997</v>
      </c>
      <c r="U280" s="31">
        <v>204000</v>
      </c>
      <c r="V280" s="30">
        <v>26</v>
      </c>
      <c r="W280" s="30">
        <v>21</v>
      </c>
    </row>
    <row r="281" spans="14:23" outlineLevel="2" x14ac:dyDescent="0.2">
      <c r="N281" s="32">
        <v>38226</v>
      </c>
      <c r="O281" s="32">
        <v>38227</v>
      </c>
      <c r="P281" s="32">
        <v>38229</v>
      </c>
      <c r="Q281" s="37">
        <v>38200</v>
      </c>
      <c r="R281" s="33">
        <v>5.1050000000000004</v>
      </c>
      <c r="S281" s="33">
        <v>4.9800000000000004</v>
      </c>
      <c r="T281" s="33">
        <v>5.0457999999999998</v>
      </c>
      <c r="U281" s="34">
        <v>425900</v>
      </c>
      <c r="V281" s="33">
        <v>54</v>
      </c>
      <c r="W281" s="33">
        <v>26</v>
      </c>
    </row>
    <row r="282" spans="14:23" outlineLevel="2" x14ac:dyDescent="0.2">
      <c r="N282" s="29">
        <v>38229</v>
      </c>
      <c r="O282" s="29">
        <v>38230</v>
      </c>
      <c r="P282" s="29">
        <v>38230</v>
      </c>
      <c r="Q282" s="37">
        <v>38200</v>
      </c>
      <c r="R282" s="30">
        <v>5.1050000000000004</v>
      </c>
      <c r="S282" s="30">
        <v>4.9749999999999996</v>
      </c>
      <c r="T282" s="30">
        <v>5.0464000000000002</v>
      </c>
      <c r="U282" s="31">
        <v>451800</v>
      </c>
      <c r="V282" s="30">
        <v>58</v>
      </c>
      <c r="W282" s="30">
        <v>30</v>
      </c>
    </row>
    <row r="283" spans="14:23" ht="18.75" outlineLevel="2" x14ac:dyDescent="0.2">
      <c r="N283" s="29"/>
      <c r="O283" s="29"/>
      <c r="P283" s="29"/>
      <c r="Q283" s="38" t="s">
        <v>57</v>
      </c>
      <c r="R283" s="30"/>
      <c r="S283" s="30"/>
      <c r="T283" s="30">
        <f>SUBTOTAL(1,T261:T282)</f>
        <v>5.4505545454545459</v>
      </c>
      <c r="U283" s="31"/>
      <c r="V283" s="30"/>
      <c r="W283" s="30"/>
    </row>
    <row r="284" spans="14:23" outlineLevel="2" x14ac:dyDescent="0.2">
      <c r="N284" s="32">
        <v>38230</v>
      </c>
      <c r="O284" s="32">
        <v>38231</v>
      </c>
      <c r="P284" s="32">
        <v>38231</v>
      </c>
      <c r="Q284" s="37">
        <v>38231</v>
      </c>
      <c r="R284" s="33">
        <v>5.09</v>
      </c>
      <c r="S284" s="33">
        <v>4.9649999999999999</v>
      </c>
      <c r="T284" s="33">
        <v>5.0385</v>
      </c>
      <c r="U284" s="34">
        <v>496600</v>
      </c>
      <c r="V284" s="33">
        <v>65</v>
      </c>
      <c r="W284" s="33">
        <v>29</v>
      </c>
    </row>
    <row r="285" spans="14:23" outlineLevel="2" x14ac:dyDescent="0.2">
      <c r="N285" s="29">
        <v>38231</v>
      </c>
      <c r="O285" s="29">
        <v>38232</v>
      </c>
      <c r="P285" s="29">
        <v>38232</v>
      </c>
      <c r="Q285" s="37">
        <v>38231</v>
      </c>
      <c r="R285" s="30">
        <v>5.0750000000000002</v>
      </c>
      <c r="S285" s="30">
        <v>4.9450000000000003</v>
      </c>
      <c r="T285" s="30">
        <v>5.0240999999999998</v>
      </c>
      <c r="U285" s="31">
        <v>419600</v>
      </c>
      <c r="V285" s="30">
        <v>52</v>
      </c>
      <c r="W285" s="30">
        <v>26</v>
      </c>
    </row>
    <row r="286" spans="14:23" outlineLevel="2" x14ac:dyDescent="0.2">
      <c r="N286" s="32">
        <v>38232</v>
      </c>
      <c r="O286" s="32">
        <v>38233</v>
      </c>
      <c r="P286" s="32">
        <v>38233</v>
      </c>
      <c r="Q286" s="37">
        <v>38231</v>
      </c>
      <c r="R286" s="33">
        <v>4.8825000000000003</v>
      </c>
      <c r="S286" s="33">
        <v>4.4850000000000003</v>
      </c>
      <c r="T286" s="33">
        <v>4.7455999999999996</v>
      </c>
      <c r="U286" s="34">
        <v>480600</v>
      </c>
      <c r="V286" s="33">
        <v>55</v>
      </c>
      <c r="W286" s="33">
        <v>25</v>
      </c>
    </row>
    <row r="287" spans="14:23" outlineLevel="2" x14ac:dyDescent="0.2">
      <c r="N287" s="29">
        <v>38233</v>
      </c>
      <c r="O287" s="29">
        <v>38234</v>
      </c>
      <c r="P287" s="29">
        <v>38237</v>
      </c>
      <c r="Q287" s="37">
        <v>38231</v>
      </c>
      <c r="R287" s="30">
        <v>4.55</v>
      </c>
      <c r="S287" s="30">
        <v>4.22</v>
      </c>
      <c r="T287" s="30">
        <v>4.3269000000000002</v>
      </c>
      <c r="U287" s="31">
        <v>594100</v>
      </c>
      <c r="V287" s="30">
        <v>85</v>
      </c>
      <c r="W287" s="30">
        <v>28</v>
      </c>
    </row>
    <row r="288" spans="14:23" outlineLevel="2" x14ac:dyDescent="0.2">
      <c r="N288" s="32">
        <v>38237</v>
      </c>
      <c r="O288" s="32">
        <v>38238</v>
      </c>
      <c r="P288" s="32">
        <v>38238</v>
      </c>
      <c r="Q288" s="37">
        <v>38231</v>
      </c>
      <c r="R288" s="33">
        <v>4.49</v>
      </c>
      <c r="S288" s="33">
        <v>4.3600000000000003</v>
      </c>
      <c r="T288" s="33">
        <v>4.4145000000000003</v>
      </c>
      <c r="U288" s="34">
        <v>438100</v>
      </c>
      <c r="V288" s="33">
        <v>58</v>
      </c>
      <c r="W288" s="33">
        <v>26</v>
      </c>
    </row>
    <row r="289" spans="14:23" outlineLevel="2" x14ac:dyDescent="0.2">
      <c r="N289" s="29">
        <v>38238</v>
      </c>
      <c r="O289" s="29">
        <v>38239</v>
      </c>
      <c r="P289" s="29">
        <v>38239</v>
      </c>
      <c r="Q289" s="37">
        <v>38231</v>
      </c>
      <c r="R289" s="30">
        <v>4.75</v>
      </c>
      <c r="S289" s="30">
        <v>4.59</v>
      </c>
      <c r="T289" s="30">
        <v>4.6942000000000004</v>
      </c>
      <c r="U289" s="31">
        <v>652500</v>
      </c>
      <c r="V289" s="30">
        <v>78</v>
      </c>
      <c r="W289" s="30">
        <v>27</v>
      </c>
    </row>
    <row r="290" spans="14:23" outlineLevel="2" x14ac:dyDescent="0.2">
      <c r="N290" s="32">
        <v>38239</v>
      </c>
      <c r="O290" s="32">
        <v>38240</v>
      </c>
      <c r="P290" s="32">
        <v>38240</v>
      </c>
      <c r="Q290" s="37">
        <v>38231</v>
      </c>
      <c r="R290" s="33">
        <v>4.625</v>
      </c>
      <c r="S290" s="33">
        <v>4.5</v>
      </c>
      <c r="T290" s="33">
        <v>4.5688000000000004</v>
      </c>
      <c r="U290" s="34">
        <v>693200</v>
      </c>
      <c r="V290" s="33">
        <v>77</v>
      </c>
      <c r="W290" s="33">
        <v>27</v>
      </c>
    </row>
    <row r="291" spans="14:23" outlineLevel="2" x14ac:dyDescent="0.2">
      <c r="N291" s="29">
        <v>38240</v>
      </c>
      <c r="O291" s="29">
        <v>38241</v>
      </c>
      <c r="P291" s="29">
        <v>38243</v>
      </c>
      <c r="Q291" s="37">
        <v>38231</v>
      </c>
      <c r="R291" s="30">
        <v>4.6100000000000003</v>
      </c>
      <c r="S291" s="30">
        <v>4.4800000000000004</v>
      </c>
      <c r="T291" s="30">
        <v>4.5807000000000002</v>
      </c>
      <c r="U291" s="31">
        <v>632100</v>
      </c>
      <c r="V291" s="30">
        <v>74</v>
      </c>
      <c r="W291" s="30">
        <v>26</v>
      </c>
    </row>
    <row r="292" spans="14:23" outlineLevel="2" x14ac:dyDescent="0.2">
      <c r="N292" s="32">
        <v>38243</v>
      </c>
      <c r="O292" s="32">
        <v>38244</v>
      </c>
      <c r="P292" s="32">
        <v>38244</v>
      </c>
      <c r="Q292" s="37">
        <v>38231</v>
      </c>
      <c r="R292" s="33">
        <v>5.35</v>
      </c>
      <c r="S292" s="33">
        <v>4.91</v>
      </c>
      <c r="T292" s="33">
        <v>5.1228999999999996</v>
      </c>
      <c r="U292" s="34">
        <v>752600</v>
      </c>
      <c r="V292" s="33">
        <v>90</v>
      </c>
      <c r="W292" s="33">
        <v>29</v>
      </c>
    </row>
    <row r="293" spans="14:23" outlineLevel="2" x14ac:dyDescent="0.2">
      <c r="N293" s="29">
        <v>38244</v>
      </c>
      <c r="O293" s="29">
        <v>38245</v>
      </c>
      <c r="P293" s="29">
        <v>38245</v>
      </c>
      <c r="Q293" s="37">
        <v>38231</v>
      </c>
      <c r="R293" s="30">
        <v>5.3</v>
      </c>
      <c r="S293" s="30">
        <v>5.1150000000000002</v>
      </c>
      <c r="T293" s="30">
        <v>5.1473000000000004</v>
      </c>
      <c r="U293" s="31">
        <v>469500</v>
      </c>
      <c r="V293" s="30">
        <v>62</v>
      </c>
      <c r="W293" s="30">
        <v>29</v>
      </c>
    </row>
    <row r="294" spans="14:23" outlineLevel="1" x14ac:dyDescent="0.2">
      <c r="N294" s="32">
        <v>38245</v>
      </c>
      <c r="O294" s="32">
        <v>38246</v>
      </c>
      <c r="P294" s="32">
        <v>38246</v>
      </c>
      <c r="Q294" s="37">
        <v>38231</v>
      </c>
      <c r="R294" s="33">
        <v>5.22</v>
      </c>
      <c r="S294" s="33">
        <v>5.07</v>
      </c>
      <c r="T294" s="33">
        <v>5.1654999999999998</v>
      </c>
      <c r="U294" s="34">
        <v>390800</v>
      </c>
      <c r="V294" s="33">
        <v>46</v>
      </c>
      <c r="W294" s="33">
        <v>23</v>
      </c>
    </row>
    <row r="295" spans="14:23" outlineLevel="2" x14ac:dyDescent="0.2">
      <c r="N295" s="29">
        <v>38246</v>
      </c>
      <c r="O295" s="29">
        <v>38247</v>
      </c>
      <c r="P295" s="29">
        <v>38247</v>
      </c>
      <c r="Q295" s="37">
        <v>38231</v>
      </c>
      <c r="R295" s="30">
        <v>4.95</v>
      </c>
      <c r="S295" s="30">
        <v>4.72</v>
      </c>
      <c r="T295" s="30">
        <v>4.8167</v>
      </c>
      <c r="U295" s="31">
        <v>498300</v>
      </c>
      <c r="V295" s="30">
        <v>64</v>
      </c>
      <c r="W295" s="30">
        <v>29</v>
      </c>
    </row>
    <row r="296" spans="14:23" outlineLevel="2" x14ac:dyDescent="0.2">
      <c r="N296" s="32">
        <v>38247</v>
      </c>
      <c r="O296" s="32">
        <v>38248</v>
      </c>
      <c r="P296" s="32">
        <v>38250</v>
      </c>
      <c r="Q296" s="37">
        <v>38231</v>
      </c>
      <c r="R296" s="33">
        <v>5.0250000000000004</v>
      </c>
      <c r="S296" s="33">
        <v>4.9000000000000004</v>
      </c>
      <c r="T296" s="33">
        <v>4.9547999999999996</v>
      </c>
      <c r="U296" s="34">
        <v>576100</v>
      </c>
      <c r="V296" s="33">
        <v>65</v>
      </c>
      <c r="W296" s="33">
        <v>32</v>
      </c>
    </row>
    <row r="297" spans="14:23" outlineLevel="2" x14ac:dyDescent="0.2">
      <c r="N297" s="29">
        <v>38250</v>
      </c>
      <c r="O297" s="29">
        <v>38251</v>
      </c>
      <c r="P297" s="29">
        <v>38251</v>
      </c>
      <c r="Q297" s="37">
        <v>38231</v>
      </c>
      <c r="R297" s="30">
        <v>5.34</v>
      </c>
      <c r="S297" s="30">
        <v>5.13</v>
      </c>
      <c r="T297" s="30">
        <v>5.2154999999999996</v>
      </c>
      <c r="U297" s="31">
        <v>405300</v>
      </c>
      <c r="V297" s="30">
        <v>60</v>
      </c>
      <c r="W297" s="30">
        <v>29</v>
      </c>
    </row>
    <row r="298" spans="14:23" outlineLevel="2" x14ac:dyDescent="0.2">
      <c r="N298" s="32">
        <v>38251</v>
      </c>
      <c r="O298" s="32">
        <v>38252</v>
      </c>
      <c r="P298" s="32">
        <v>38252</v>
      </c>
      <c r="Q298" s="37">
        <v>38231</v>
      </c>
      <c r="R298" s="33">
        <v>5.4974999999999996</v>
      </c>
      <c r="S298" s="33">
        <v>5.37</v>
      </c>
      <c r="T298" s="33">
        <v>5.4294000000000002</v>
      </c>
      <c r="U298" s="34">
        <v>435200</v>
      </c>
      <c r="V298" s="33">
        <v>56</v>
      </c>
      <c r="W298" s="33">
        <v>27</v>
      </c>
    </row>
    <row r="299" spans="14:23" outlineLevel="2" x14ac:dyDescent="0.2">
      <c r="N299" s="29">
        <v>38252</v>
      </c>
      <c r="O299" s="29">
        <v>38253</v>
      </c>
      <c r="P299" s="29">
        <v>38253</v>
      </c>
      <c r="Q299" s="37">
        <v>38231</v>
      </c>
      <c r="R299" s="30">
        <v>5.65</v>
      </c>
      <c r="S299" s="30">
        <v>5.54</v>
      </c>
      <c r="T299" s="30">
        <v>5.5848000000000004</v>
      </c>
      <c r="U299" s="31">
        <v>550100</v>
      </c>
      <c r="V299" s="30">
        <v>68</v>
      </c>
      <c r="W299" s="30">
        <v>33</v>
      </c>
    </row>
    <row r="300" spans="14:23" outlineLevel="2" x14ac:dyDescent="0.2">
      <c r="N300" s="32">
        <v>38253</v>
      </c>
      <c r="O300" s="32">
        <v>38254</v>
      </c>
      <c r="P300" s="32">
        <v>38254</v>
      </c>
      <c r="Q300" s="37">
        <v>38231</v>
      </c>
      <c r="R300" s="33">
        <v>5.63</v>
      </c>
      <c r="S300" s="33">
        <v>5.41</v>
      </c>
      <c r="T300" s="33">
        <v>5.5792999999999999</v>
      </c>
      <c r="U300" s="34">
        <v>421400</v>
      </c>
      <c r="V300" s="33">
        <v>49</v>
      </c>
      <c r="W300" s="33">
        <v>25</v>
      </c>
    </row>
    <row r="301" spans="14:23" outlineLevel="2" x14ac:dyDescent="0.2">
      <c r="N301" s="29">
        <v>38254</v>
      </c>
      <c r="O301" s="29">
        <v>38255</v>
      </c>
      <c r="P301" s="29">
        <v>38257</v>
      </c>
      <c r="Q301" s="37">
        <v>38231</v>
      </c>
      <c r="R301" s="30">
        <v>5.4749999999999996</v>
      </c>
      <c r="S301" s="30">
        <v>5.3525</v>
      </c>
      <c r="T301" s="30">
        <v>5.4115000000000002</v>
      </c>
      <c r="U301" s="31">
        <v>326500</v>
      </c>
      <c r="V301" s="30">
        <v>51</v>
      </c>
      <c r="W301" s="30">
        <v>29</v>
      </c>
    </row>
    <row r="302" spans="14:23" outlineLevel="2" x14ac:dyDescent="0.2">
      <c r="N302" s="32">
        <v>38257</v>
      </c>
      <c r="O302" s="32">
        <v>38258</v>
      </c>
      <c r="P302" s="32">
        <v>38258</v>
      </c>
      <c r="Q302" s="37">
        <v>38231</v>
      </c>
      <c r="R302" s="33">
        <v>5.3</v>
      </c>
      <c r="S302" s="33">
        <v>5.15</v>
      </c>
      <c r="T302" s="33">
        <v>5.2240000000000002</v>
      </c>
      <c r="U302" s="34">
        <v>432000</v>
      </c>
      <c r="V302" s="33">
        <v>55</v>
      </c>
      <c r="W302" s="33">
        <v>24</v>
      </c>
    </row>
    <row r="303" spans="14:23" outlineLevel="2" x14ac:dyDescent="0.2">
      <c r="N303" s="29">
        <v>38258</v>
      </c>
      <c r="O303" s="29">
        <v>38259</v>
      </c>
      <c r="P303" s="29">
        <v>38259</v>
      </c>
      <c r="Q303" s="37">
        <v>38231</v>
      </c>
      <c r="R303" s="30">
        <v>5.5</v>
      </c>
      <c r="S303" s="30">
        <v>5.38</v>
      </c>
      <c r="T303" s="30">
        <v>5.4462000000000002</v>
      </c>
      <c r="U303" s="31">
        <v>222100</v>
      </c>
      <c r="V303" s="30">
        <v>30</v>
      </c>
      <c r="W303" s="30">
        <v>18</v>
      </c>
    </row>
    <row r="304" spans="14:23" outlineLevel="2" x14ac:dyDescent="0.2">
      <c r="N304" s="32">
        <v>38259</v>
      </c>
      <c r="O304" s="32">
        <v>38260</v>
      </c>
      <c r="P304" s="32">
        <v>38260</v>
      </c>
      <c r="Q304" s="37">
        <v>38231</v>
      </c>
      <c r="R304" s="33">
        <v>6.43</v>
      </c>
      <c r="S304" s="33">
        <v>5.9</v>
      </c>
      <c r="T304" s="33">
        <v>6.2553999999999998</v>
      </c>
      <c r="U304" s="34">
        <v>690600</v>
      </c>
      <c r="V304" s="33">
        <v>87</v>
      </c>
      <c r="W304" s="33">
        <v>27</v>
      </c>
    </row>
    <row r="305" spans="14:23" ht="18.75" outlineLevel="2" x14ac:dyDescent="0.2">
      <c r="N305" s="32"/>
      <c r="O305" s="32"/>
      <c r="P305" s="32"/>
      <c r="Q305" s="38" t="s">
        <v>58</v>
      </c>
      <c r="R305" s="33"/>
      <c r="S305" s="33"/>
      <c r="T305" s="33">
        <f>SUBTOTAL(1,T284:T304)</f>
        <v>5.0831714285714291</v>
      </c>
      <c r="U305" s="34"/>
      <c r="V305" s="33"/>
      <c r="W305" s="33"/>
    </row>
    <row r="306" spans="14:23" outlineLevel="2" x14ac:dyDescent="0.2">
      <c r="N306" s="29">
        <v>38260</v>
      </c>
      <c r="O306" s="29">
        <v>38261</v>
      </c>
      <c r="P306" s="29">
        <v>38261</v>
      </c>
      <c r="Q306" s="37">
        <v>38261</v>
      </c>
      <c r="R306" s="30">
        <v>6.65</v>
      </c>
      <c r="S306" s="30">
        <v>5.66</v>
      </c>
      <c r="T306" s="30">
        <v>6.3615000000000004</v>
      </c>
      <c r="U306" s="31">
        <v>1187300</v>
      </c>
      <c r="V306" s="30">
        <v>126</v>
      </c>
      <c r="W306" s="30">
        <v>33</v>
      </c>
    </row>
    <row r="307" spans="14:23" outlineLevel="2" x14ac:dyDescent="0.2">
      <c r="N307" s="32">
        <v>38261</v>
      </c>
      <c r="O307" s="32">
        <v>38262</v>
      </c>
      <c r="P307" s="32">
        <v>38264</v>
      </c>
      <c r="Q307" s="37">
        <v>38261</v>
      </c>
      <c r="R307" s="33">
        <v>5.83</v>
      </c>
      <c r="S307" s="33">
        <v>4.95</v>
      </c>
      <c r="T307" s="33">
        <v>5.3822000000000001</v>
      </c>
      <c r="U307" s="34">
        <v>1249700</v>
      </c>
      <c r="V307" s="33">
        <v>165</v>
      </c>
      <c r="W307" s="33">
        <v>36</v>
      </c>
    </row>
    <row r="308" spans="14:23" outlineLevel="2" x14ac:dyDescent="0.2">
      <c r="N308" s="29">
        <v>38264</v>
      </c>
      <c r="O308" s="29">
        <v>38265</v>
      </c>
      <c r="P308" s="29">
        <v>38265</v>
      </c>
      <c r="Q308" s="37">
        <v>38261</v>
      </c>
      <c r="R308" s="30">
        <v>6</v>
      </c>
      <c r="S308" s="30">
        <v>5.6</v>
      </c>
      <c r="T308" s="30">
        <v>5.7206999999999999</v>
      </c>
      <c r="U308" s="31">
        <v>1114100</v>
      </c>
      <c r="V308" s="30">
        <v>143</v>
      </c>
      <c r="W308" s="30">
        <v>36</v>
      </c>
    </row>
    <row r="309" spans="14:23" outlineLevel="2" x14ac:dyDescent="0.2">
      <c r="N309" s="32">
        <v>38265</v>
      </c>
      <c r="O309" s="32">
        <v>38266</v>
      </c>
      <c r="P309" s="32">
        <v>38266</v>
      </c>
      <c r="Q309" s="37">
        <v>38261</v>
      </c>
      <c r="R309" s="33">
        <v>6.2</v>
      </c>
      <c r="S309" s="33">
        <v>5.9749999999999996</v>
      </c>
      <c r="T309" s="33">
        <v>6.0746000000000002</v>
      </c>
      <c r="U309" s="34">
        <v>1127500</v>
      </c>
      <c r="V309" s="33">
        <v>147</v>
      </c>
      <c r="W309" s="33">
        <v>34</v>
      </c>
    </row>
    <row r="310" spans="14:23" outlineLevel="2" x14ac:dyDescent="0.2">
      <c r="N310" s="29">
        <v>38266</v>
      </c>
      <c r="O310" s="29">
        <v>38267</v>
      </c>
      <c r="P310" s="29">
        <v>38267</v>
      </c>
      <c r="Q310" s="37">
        <v>38261</v>
      </c>
      <c r="R310" s="30">
        <v>6.1150000000000002</v>
      </c>
      <c r="S310" s="30">
        <v>5.85</v>
      </c>
      <c r="T310" s="30">
        <v>6.0019</v>
      </c>
      <c r="U310" s="31">
        <v>1346500</v>
      </c>
      <c r="V310" s="30">
        <v>138</v>
      </c>
      <c r="W310" s="30">
        <v>32</v>
      </c>
    </row>
    <row r="311" spans="14:23" outlineLevel="2" x14ac:dyDescent="0.2">
      <c r="N311" s="32">
        <v>38267</v>
      </c>
      <c r="O311" s="32">
        <v>38268</v>
      </c>
      <c r="P311" s="32">
        <v>38268</v>
      </c>
      <c r="Q311" s="37">
        <v>38261</v>
      </c>
      <c r="R311" s="33">
        <v>6.8</v>
      </c>
      <c r="S311" s="33">
        <v>5.6</v>
      </c>
      <c r="T311" s="33">
        <v>6.24</v>
      </c>
      <c r="U311" s="34">
        <v>1539700</v>
      </c>
      <c r="V311" s="33">
        <v>154</v>
      </c>
      <c r="W311" s="33">
        <v>34</v>
      </c>
    </row>
    <row r="312" spans="14:23" outlineLevel="2" x14ac:dyDescent="0.2">
      <c r="N312" s="29">
        <v>38268</v>
      </c>
      <c r="O312" s="29">
        <v>38269</v>
      </c>
      <c r="P312" s="29">
        <v>38271</v>
      </c>
      <c r="Q312" s="37">
        <v>38261</v>
      </c>
      <c r="R312" s="30">
        <v>6.3</v>
      </c>
      <c r="S312" s="30">
        <v>5.15</v>
      </c>
      <c r="T312" s="30">
        <v>5.5930999999999997</v>
      </c>
      <c r="U312" s="31">
        <v>1232100</v>
      </c>
      <c r="V312" s="30">
        <v>138</v>
      </c>
      <c r="W312" s="30">
        <v>36</v>
      </c>
    </row>
    <row r="313" spans="14:23" outlineLevel="2" x14ac:dyDescent="0.2">
      <c r="N313" s="32">
        <v>38271</v>
      </c>
      <c r="O313" s="32">
        <v>38272</v>
      </c>
      <c r="P313" s="32">
        <v>38272</v>
      </c>
      <c r="Q313" s="37">
        <v>38261</v>
      </c>
      <c r="R313" s="33">
        <v>6.08</v>
      </c>
      <c r="S313" s="33">
        <v>5.3150000000000004</v>
      </c>
      <c r="T313" s="33">
        <v>5.6311999999999998</v>
      </c>
      <c r="U313" s="34">
        <v>1362800</v>
      </c>
      <c r="V313" s="33">
        <v>139</v>
      </c>
      <c r="W313" s="33">
        <v>37</v>
      </c>
    </row>
    <row r="314" spans="14:23" outlineLevel="2" x14ac:dyDescent="0.2">
      <c r="N314" s="29">
        <v>38272</v>
      </c>
      <c r="O314" s="29">
        <v>38273</v>
      </c>
      <c r="P314" s="29">
        <v>38273</v>
      </c>
      <c r="Q314" s="37">
        <v>38261</v>
      </c>
      <c r="R314" s="30">
        <v>5.4950000000000001</v>
      </c>
      <c r="S314" s="30">
        <v>5.18</v>
      </c>
      <c r="T314" s="30">
        <v>5.3722000000000003</v>
      </c>
      <c r="U314" s="31">
        <v>1295800</v>
      </c>
      <c r="V314" s="30">
        <v>154</v>
      </c>
      <c r="W314" s="30">
        <v>37</v>
      </c>
    </row>
    <row r="315" spans="14:23" outlineLevel="1" x14ac:dyDescent="0.2">
      <c r="N315" s="32">
        <v>38273</v>
      </c>
      <c r="O315" s="32">
        <v>38274</v>
      </c>
      <c r="P315" s="32">
        <v>38274</v>
      </c>
      <c r="Q315" s="37">
        <v>38261</v>
      </c>
      <c r="R315" s="33">
        <v>5.6</v>
      </c>
      <c r="S315" s="33">
        <v>5.29</v>
      </c>
      <c r="T315" s="33">
        <v>5.3859000000000004</v>
      </c>
      <c r="U315" s="34">
        <v>1571000</v>
      </c>
      <c r="V315" s="33">
        <v>167</v>
      </c>
      <c r="W315" s="33">
        <v>37</v>
      </c>
    </row>
    <row r="316" spans="14:23" outlineLevel="2" x14ac:dyDescent="0.2">
      <c r="N316" s="29">
        <v>38274</v>
      </c>
      <c r="O316" s="29">
        <v>38275</v>
      </c>
      <c r="P316" s="29">
        <v>38275</v>
      </c>
      <c r="Q316" s="37">
        <v>38261</v>
      </c>
      <c r="R316" s="30">
        <v>5.92</v>
      </c>
      <c r="S316" s="30">
        <v>5.6550000000000002</v>
      </c>
      <c r="T316" s="30">
        <v>5.7599</v>
      </c>
      <c r="U316" s="31">
        <v>998400</v>
      </c>
      <c r="V316" s="30">
        <v>116</v>
      </c>
      <c r="W316" s="30">
        <v>33</v>
      </c>
    </row>
    <row r="317" spans="14:23" outlineLevel="2" x14ac:dyDescent="0.2">
      <c r="N317" s="32">
        <v>38275</v>
      </c>
      <c r="O317" s="32">
        <v>38276</v>
      </c>
      <c r="P317" s="32">
        <v>38278</v>
      </c>
      <c r="Q317" s="37">
        <v>38261</v>
      </c>
      <c r="R317" s="33">
        <v>5.7850000000000001</v>
      </c>
      <c r="S317" s="33">
        <v>5.55</v>
      </c>
      <c r="T317" s="33">
        <v>5.6443000000000003</v>
      </c>
      <c r="U317" s="34">
        <v>1160700</v>
      </c>
      <c r="V317" s="33">
        <v>120</v>
      </c>
      <c r="W317" s="33">
        <v>32</v>
      </c>
    </row>
    <row r="318" spans="14:23" outlineLevel="2" x14ac:dyDescent="0.2">
      <c r="N318" s="29">
        <v>38278</v>
      </c>
      <c r="O318" s="29">
        <v>38279</v>
      </c>
      <c r="P318" s="29">
        <v>38279</v>
      </c>
      <c r="Q318" s="37">
        <v>38261</v>
      </c>
      <c r="R318" s="30">
        <v>6.15</v>
      </c>
      <c r="S318" s="30">
        <v>5.4</v>
      </c>
      <c r="T318" s="30">
        <v>5.6372</v>
      </c>
      <c r="U318" s="31">
        <v>1577800</v>
      </c>
      <c r="V318" s="30">
        <v>160</v>
      </c>
      <c r="W318" s="30">
        <v>33</v>
      </c>
    </row>
    <row r="319" spans="14:23" outlineLevel="2" x14ac:dyDescent="0.2">
      <c r="N319" s="32">
        <v>38279</v>
      </c>
      <c r="O319" s="32">
        <v>38280</v>
      </c>
      <c r="P319" s="32">
        <v>38280</v>
      </c>
      <c r="Q319" s="37">
        <v>38261</v>
      </c>
      <c r="R319" s="33">
        <v>6.48</v>
      </c>
      <c r="S319" s="33">
        <v>5.75</v>
      </c>
      <c r="T319" s="33">
        <v>6.1336000000000004</v>
      </c>
      <c r="U319" s="34">
        <v>1680800</v>
      </c>
      <c r="V319" s="33">
        <v>166</v>
      </c>
      <c r="W319" s="33">
        <v>34</v>
      </c>
    </row>
    <row r="320" spans="14:23" outlineLevel="2" x14ac:dyDescent="0.2">
      <c r="N320" s="29">
        <v>38280</v>
      </c>
      <c r="O320" s="29">
        <v>38281</v>
      </c>
      <c r="P320" s="29">
        <v>38281</v>
      </c>
      <c r="Q320" s="37">
        <v>38261</v>
      </c>
      <c r="R320" s="30">
        <v>7.42</v>
      </c>
      <c r="S320" s="30">
        <v>6.85</v>
      </c>
      <c r="T320" s="30">
        <v>7.2674000000000003</v>
      </c>
      <c r="U320" s="31">
        <v>1479000</v>
      </c>
      <c r="V320" s="30">
        <v>135</v>
      </c>
      <c r="W320" s="30">
        <v>36</v>
      </c>
    </row>
    <row r="321" spans="14:23" outlineLevel="2" x14ac:dyDescent="0.2">
      <c r="N321" s="32">
        <v>38281</v>
      </c>
      <c r="O321" s="32">
        <v>38282</v>
      </c>
      <c r="P321" s="32">
        <v>38282</v>
      </c>
      <c r="Q321" s="37">
        <v>38261</v>
      </c>
      <c r="R321" s="33">
        <v>7.5</v>
      </c>
      <c r="S321" s="33">
        <v>7.09</v>
      </c>
      <c r="T321" s="33">
        <v>7.3506999999999998</v>
      </c>
      <c r="U321" s="34">
        <v>1248900</v>
      </c>
      <c r="V321" s="33">
        <v>119</v>
      </c>
      <c r="W321" s="33">
        <v>34</v>
      </c>
    </row>
    <row r="322" spans="14:23" outlineLevel="2" x14ac:dyDescent="0.2">
      <c r="N322" s="29">
        <v>38282</v>
      </c>
      <c r="O322" s="29">
        <v>38283</v>
      </c>
      <c r="P322" s="29">
        <v>38285</v>
      </c>
      <c r="Q322" s="37">
        <v>38261</v>
      </c>
      <c r="R322" s="30">
        <v>7.28</v>
      </c>
      <c r="S322" s="30">
        <v>6.95</v>
      </c>
      <c r="T322" s="30">
        <v>7.1151</v>
      </c>
      <c r="U322" s="31">
        <v>1038300</v>
      </c>
      <c r="V322" s="30">
        <v>125</v>
      </c>
      <c r="W322" s="30">
        <v>34</v>
      </c>
    </row>
    <row r="323" spans="14:23" outlineLevel="2" x14ac:dyDescent="0.2">
      <c r="N323" s="32">
        <v>38285</v>
      </c>
      <c r="O323" s="32">
        <v>38286</v>
      </c>
      <c r="P323" s="32">
        <v>38286</v>
      </c>
      <c r="Q323" s="37">
        <v>38261</v>
      </c>
      <c r="R323" s="33">
        <v>7.85</v>
      </c>
      <c r="S323" s="33">
        <v>7.6</v>
      </c>
      <c r="T323" s="33">
        <v>7.7541000000000002</v>
      </c>
      <c r="U323" s="34">
        <v>1004300</v>
      </c>
      <c r="V323" s="33">
        <v>112</v>
      </c>
      <c r="W323" s="33">
        <v>33</v>
      </c>
    </row>
    <row r="324" spans="14:23" outlineLevel="2" x14ac:dyDescent="0.2">
      <c r="N324" s="29">
        <v>38286</v>
      </c>
      <c r="O324" s="29">
        <v>38287</v>
      </c>
      <c r="P324" s="29">
        <v>38287</v>
      </c>
      <c r="Q324" s="37">
        <v>38261</v>
      </c>
      <c r="R324" s="30">
        <v>7.85</v>
      </c>
      <c r="S324" s="30">
        <v>7.7249999999999996</v>
      </c>
      <c r="T324" s="30">
        <v>7.7765000000000004</v>
      </c>
      <c r="U324" s="31">
        <v>877900</v>
      </c>
      <c r="V324" s="30">
        <v>105</v>
      </c>
      <c r="W324" s="30">
        <v>35</v>
      </c>
    </row>
    <row r="325" spans="14:23" outlineLevel="2" x14ac:dyDescent="0.2">
      <c r="N325" s="32">
        <v>38287</v>
      </c>
      <c r="O325" s="32">
        <v>38288</v>
      </c>
      <c r="P325" s="32">
        <v>38288</v>
      </c>
      <c r="Q325" s="37">
        <v>38261</v>
      </c>
      <c r="R325" s="33">
        <v>8.2149999999999999</v>
      </c>
      <c r="S325" s="33">
        <v>7.7</v>
      </c>
      <c r="T325" s="33">
        <v>8.1204999999999998</v>
      </c>
      <c r="U325" s="34">
        <v>1192100</v>
      </c>
      <c r="V325" s="33">
        <v>122</v>
      </c>
      <c r="W325" s="33">
        <v>34</v>
      </c>
    </row>
    <row r="326" spans="14:23" outlineLevel="2" x14ac:dyDescent="0.2">
      <c r="N326" s="29">
        <v>38288</v>
      </c>
      <c r="O326" s="29">
        <v>38289</v>
      </c>
      <c r="P326" s="29">
        <v>38291</v>
      </c>
      <c r="Q326" s="37">
        <v>38261</v>
      </c>
      <c r="R326" s="30">
        <v>7.2</v>
      </c>
      <c r="S326" s="30">
        <v>6.15</v>
      </c>
      <c r="T326" s="30">
        <v>6.8007</v>
      </c>
      <c r="U326" s="31">
        <v>970000</v>
      </c>
      <c r="V326" s="30">
        <v>104</v>
      </c>
      <c r="W326" s="30">
        <v>33</v>
      </c>
    </row>
    <row r="327" spans="14:23" ht="18.75" outlineLevel="2" x14ac:dyDescent="0.2">
      <c r="N327" s="29"/>
      <c r="O327" s="29"/>
      <c r="P327" s="29"/>
      <c r="Q327" s="38" t="s">
        <v>59</v>
      </c>
      <c r="R327" s="30"/>
      <c r="S327" s="30"/>
      <c r="T327" s="30">
        <f>SUBTOTAL(1,T306:T326)</f>
        <v>6.339204761904762</v>
      </c>
      <c r="U327" s="31"/>
      <c r="V327" s="30"/>
      <c r="W327" s="30"/>
    </row>
    <row r="328" spans="14:23" outlineLevel="2" x14ac:dyDescent="0.2">
      <c r="N328" s="32">
        <v>38289</v>
      </c>
      <c r="O328" s="32">
        <v>38292</v>
      </c>
      <c r="P328" s="32">
        <v>38292</v>
      </c>
      <c r="Q328" s="37">
        <v>38292</v>
      </c>
      <c r="R328" s="33">
        <v>7</v>
      </c>
      <c r="S328" s="33">
        <v>6.25</v>
      </c>
      <c r="T328" s="33">
        <v>6.4295</v>
      </c>
      <c r="U328" s="34">
        <v>1020900</v>
      </c>
      <c r="V328" s="33">
        <v>124</v>
      </c>
      <c r="W328" s="33">
        <v>39</v>
      </c>
    </row>
    <row r="329" spans="14:23" outlineLevel="2" x14ac:dyDescent="0.2">
      <c r="N329" s="29">
        <v>38292</v>
      </c>
      <c r="O329" s="29">
        <v>38293</v>
      </c>
      <c r="P329" s="29">
        <v>38293</v>
      </c>
      <c r="Q329" s="37">
        <v>38292</v>
      </c>
      <c r="R329" s="30">
        <v>7.5</v>
      </c>
      <c r="S329" s="30">
        <v>6.8</v>
      </c>
      <c r="T329" s="30">
        <v>6.9782999999999999</v>
      </c>
      <c r="U329" s="31">
        <v>773100</v>
      </c>
      <c r="V329" s="30">
        <v>101</v>
      </c>
      <c r="W329" s="30">
        <v>38</v>
      </c>
    </row>
    <row r="330" spans="14:23" outlineLevel="2" x14ac:dyDescent="0.2">
      <c r="N330" s="32">
        <v>38293</v>
      </c>
      <c r="O330" s="32">
        <v>38294</v>
      </c>
      <c r="P330" s="32">
        <v>38294</v>
      </c>
      <c r="Q330" s="37">
        <v>38292</v>
      </c>
      <c r="R330" s="33">
        <v>7.25</v>
      </c>
      <c r="S330" s="33">
        <v>6.76</v>
      </c>
      <c r="T330" s="33">
        <v>6.8863000000000003</v>
      </c>
      <c r="U330" s="34">
        <v>892700</v>
      </c>
      <c r="V330" s="33">
        <v>107</v>
      </c>
      <c r="W330" s="33">
        <v>33</v>
      </c>
    </row>
    <row r="331" spans="14:23" outlineLevel="2" x14ac:dyDescent="0.2">
      <c r="N331" s="29">
        <v>38294</v>
      </c>
      <c r="O331" s="29">
        <v>38295</v>
      </c>
      <c r="P331" s="29">
        <v>38295</v>
      </c>
      <c r="Q331" s="37">
        <v>38292</v>
      </c>
      <c r="R331" s="30">
        <v>7.335</v>
      </c>
      <c r="S331" s="30">
        <v>7.1</v>
      </c>
      <c r="T331" s="30">
        <v>7.2515999999999998</v>
      </c>
      <c r="U331" s="31">
        <v>695100</v>
      </c>
      <c r="V331" s="30">
        <v>86</v>
      </c>
      <c r="W331" s="30">
        <v>33</v>
      </c>
    </row>
    <row r="332" spans="14:23" outlineLevel="2" x14ac:dyDescent="0.2">
      <c r="N332" s="32">
        <v>38295</v>
      </c>
      <c r="O332" s="32">
        <v>38296</v>
      </c>
      <c r="P332" s="32">
        <v>38296</v>
      </c>
      <c r="Q332" s="37">
        <v>38292</v>
      </c>
      <c r="R332" s="33">
        <v>7.65</v>
      </c>
      <c r="S332" s="33">
        <v>7.0049999999999999</v>
      </c>
      <c r="T332" s="33">
        <v>7.3990999999999998</v>
      </c>
      <c r="U332" s="34">
        <v>1309000</v>
      </c>
      <c r="V332" s="33">
        <v>147</v>
      </c>
      <c r="W332" s="33">
        <v>35</v>
      </c>
    </row>
    <row r="333" spans="14:23" outlineLevel="2" x14ac:dyDescent="0.2">
      <c r="N333" s="29">
        <v>38296</v>
      </c>
      <c r="O333" s="29">
        <v>38297</v>
      </c>
      <c r="P333" s="29">
        <v>38299</v>
      </c>
      <c r="Q333" s="37">
        <v>38292</v>
      </c>
      <c r="R333" s="30">
        <v>6.88</v>
      </c>
      <c r="S333" s="30">
        <v>5.95</v>
      </c>
      <c r="T333" s="30">
        <v>6.0766999999999998</v>
      </c>
      <c r="U333" s="31">
        <v>847200</v>
      </c>
      <c r="V333" s="30">
        <v>106</v>
      </c>
      <c r="W333" s="30">
        <v>35</v>
      </c>
    </row>
    <row r="334" spans="14:23" outlineLevel="2" x14ac:dyDescent="0.2">
      <c r="N334" s="32">
        <v>38299</v>
      </c>
      <c r="O334" s="32">
        <v>38300</v>
      </c>
      <c r="P334" s="32">
        <v>38300</v>
      </c>
      <c r="Q334" s="37">
        <v>38292</v>
      </c>
      <c r="R334" s="33">
        <v>6.9050000000000002</v>
      </c>
      <c r="S334" s="33">
        <v>5.55</v>
      </c>
      <c r="T334" s="33">
        <v>6.6205999999999996</v>
      </c>
      <c r="U334" s="34">
        <v>750200</v>
      </c>
      <c r="V334" s="33">
        <v>95</v>
      </c>
      <c r="W334" s="33">
        <v>33</v>
      </c>
    </row>
    <row r="335" spans="14:23" outlineLevel="2" x14ac:dyDescent="0.2">
      <c r="N335" s="29">
        <v>38300</v>
      </c>
      <c r="O335" s="29">
        <v>38301</v>
      </c>
      <c r="P335" s="29">
        <v>38301</v>
      </c>
      <c r="Q335" s="37">
        <v>38292</v>
      </c>
      <c r="R335" s="30">
        <v>6.37</v>
      </c>
      <c r="S335" s="30">
        <v>5.55</v>
      </c>
      <c r="T335" s="30">
        <v>5.7961</v>
      </c>
      <c r="U335" s="31">
        <v>807300</v>
      </c>
      <c r="V335" s="30">
        <v>112</v>
      </c>
      <c r="W335" s="30">
        <v>35</v>
      </c>
    </row>
    <row r="336" spans="14:23" outlineLevel="2" x14ac:dyDescent="0.2">
      <c r="N336" s="32">
        <v>38301</v>
      </c>
      <c r="O336" s="32">
        <v>38302</v>
      </c>
      <c r="P336" s="32">
        <v>38302</v>
      </c>
      <c r="Q336" s="37">
        <v>38292</v>
      </c>
      <c r="R336" s="33">
        <v>6.2549999999999999</v>
      </c>
      <c r="S336" s="33">
        <v>5.6</v>
      </c>
      <c r="T336" s="33">
        <v>6.1243999999999996</v>
      </c>
      <c r="U336" s="34">
        <v>712800</v>
      </c>
      <c r="V336" s="33">
        <v>93</v>
      </c>
      <c r="W336" s="33">
        <v>34</v>
      </c>
    </row>
    <row r="337" spans="14:23" outlineLevel="1" x14ac:dyDescent="0.2">
      <c r="N337" s="29">
        <v>38302</v>
      </c>
      <c r="O337" s="29">
        <v>38303</v>
      </c>
      <c r="P337" s="29">
        <v>38303</v>
      </c>
      <c r="Q337" s="37">
        <v>38292</v>
      </c>
      <c r="R337" s="30">
        <v>6.2350000000000003</v>
      </c>
      <c r="S337" s="30">
        <v>6.08</v>
      </c>
      <c r="T337" s="30">
        <v>6.1851000000000003</v>
      </c>
      <c r="U337" s="31">
        <v>706200</v>
      </c>
      <c r="V337" s="30">
        <v>79</v>
      </c>
      <c r="W337" s="30">
        <v>31</v>
      </c>
    </row>
    <row r="338" spans="14:23" outlineLevel="2" x14ac:dyDescent="0.2">
      <c r="N338" s="32">
        <v>38303</v>
      </c>
      <c r="O338" s="32">
        <v>38304</v>
      </c>
      <c r="P338" s="32">
        <v>38306</v>
      </c>
      <c r="Q338" s="37">
        <v>38292</v>
      </c>
      <c r="R338" s="33">
        <v>6.31</v>
      </c>
      <c r="S338" s="33">
        <v>5.69</v>
      </c>
      <c r="T338" s="33">
        <v>5.9042000000000003</v>
      </c>
      <c r="U338" s="34">
        <v>994100</v>
      </c>
      <c r="V338" s="33">
        <v>117</v>
      </c>
      <c r="W338" s="33">
        <v>34</v>
      </c>
    </row>
    <row r="339" spans="14:23" outlineLevel="2" x14ac:dyDescent="0.2">
      <c r="N339" s="29">
        <v>38306</v>
      </c>
      <c r="O339" s="29">
        <v>38307</v>
      </c>
      <c r="P339" s="29">
        <v>38307</v>
      </c>
      <c r="Q339" s="37">
        <v>38292</v>
      </c>
      <c r="R339" s="30">
        <v>6.25</v>
      </c>
      <c r="S339" s="30">
        <v>5.55</v>
      </c>
      <c r="T339" s="30">
        <v>6.0195999999999996</v>
      </c>
      <c r="U339" s="31">
        <v>643000</v>
      </c>
      <c r="V339" s="30">
        <v>100</v>
      </c>
      <c r="W339" s="30">
        <v>35</v>
      </c>
    </row>
    <row r="340" spans="14:23" outlineLevel="2" x14ac:dyDescent="0.2">
      <c r="N340" s="32">
        <v>38307</v>
      </c>
      <c r="O340" s="32">
        <v>38308</v>
      </c>
      <c r="P340" s="32">
        <v>38308</v>
      </c>
      <c r="Q340" s="37">
        <v>38292</v>
      </c>
      <c r="R340" s="33">
        <v>6.68</v>
      </c>
      <c r="S340" s="33">
        <v>6.1449999999999996</v>
      </c>
      <c r="T340" s="33">
        <v>6.5697999999999999</v>
      </c>
      <c r="U340" s="34">
        <v>820200</v>
      </c>
      <c r="V340" s="33">
        <v>105</v>
      </c>
      <c r="W340" s="33">
        <v>35</v>
      </c>
    </row>
    <row r="341" spans="14:23" outlineLevel="2" x14ac:dyDescent="0.2">
      <c r="N341" s="29">
        <v>38308</v>
      </c>
      <c r="O341" s="29">
        <v>38309</v>
      </c>
      <c r="P341" s="29">
        <v>38309</v>
      </c>
      <c r="Q341" s="37">
        <v>38292</v>
      </c>
      <c r="R341" s="30">
        <v>6.23</v>
      </c>
      <c r="S341" s="30">
        <v>5.5</v>
      </c>
      <c r="T341" s="30">
        <v>6.0560999999999998</v>
      </c>
      <c r="U341" s="31">
        <v>980900</v>
      </c>
      <c r="V341" s="30">
        <v>132</v>
      </c>
      <c r="W341" s="30">
        <v>38</v>
      </c>
    </row>
    <row r="342" spans="14:23" outlineLevel="2" x14ac:dyDescent="0.2">
      <c r="N342" s="32">
        <v>38309</v>
      </c>
      <c r="O342" s="32">
        <v>38310</v>
      </c>
      <c r="P342" s="32">
        <v>38310</v>
      </c>
      <c r="Q342" s="37">
        <v>38292</v>
      </c>
      <c r="R342" s="33">
        <v>6.0149999999999997</v>
      </c>
      <c r="S342" s="33">
        <v>5.2</v>
      </c>
      <c r="T342" s="33">
        <v>5.5928000000000004</v>
      </c>
      <c r="U342" s="34">
        <v>809900</v>
      </c>
      <c r="V342" s="33">
        <v>117</v>
      </c>
      <c r="W342" s="33">
        <v>35</v>
      </c>
    </row>
    <row r="343" spans="14:23" outlineLevel="2" x14ac:dyDescent="0.2">
      <c r="N343" s="29">
        <v>38310</v>
      </c>
      <c r="O343" s="29">
        <v>38311</v>
      </c>
      <c r="P343" s="29">
        <v>38313</v>
      </c>
      <c r="Q343" s="37">
        <v>38292</v>
      </c>
      <c r="R343" s="30">
        <v>5.12</v>
      </c>
      <c r="S343" s="30">
        <v>4.6100000000000003</v>
      </c>
      <c r="T343" s="30">
        <v>4.8108000000000004</v>
      </c>
      <c r="U343" s="31">
        <v>1127600</v>
      </c>
      <c r="V343" s="30">
        <v>150</v>
      </c>
      <c r="W343" s="30">
        <v>40</v>
      </c>
    </row>
    <row r="344" spans="14:23" outlineLevel="2" x14ac:dyDescent="0.2">
      <c r="N344" s="32">
        <v>38313</v>
      </c>
      <c r="O344" s="32">
        <v>38314</v>
      </c>
      <c r="P344" s="32">
        <v>38314</v>
      </c>
      <c r="Q344" s="37">
        <v>38292</v>
      </c>
      <c r="R344" s="33">
        <v>5.5</v>
      </c>
      <c r="S344" s="33">
        <v>5</v>
      </c>
      <c r="T344" s="33">
        <v>5.2447999999999997</v>
      </c>
      <c r="U344" s="34">
        <v>1058400</v>
      </c>
      <c r="V344" s="33">
        <v>126</v>
      </c>
      <c r="W344" s="33">
        <v>37</v>
      </c>
    </row>
    <row r="345" spans="14:23" outlineLevel="2" x14ac:dyDescent="0.2">
      <c r="N345" s="29">
        <v>38314</v>
      </c>
      <c r="O345" s="29">
        <v>38315</v>
      </c>
      <c r="P345" s="29">
        <v>38315</v>
      </c>
      <c r="Q345" s="37">
        <v>38292</v>
      </c>
      <c r="R345" s="30">
        <v>5.5</v>
      </c>
      <c r="S345" s="30">
        <v>4.9800000000000004</v>
      </c>
      <c r="T345" s="30">
        <v>5.2386999999999997</v>
      </c>
      <c r="U345" s="31">
        <v>938900</v>
      </c>
      <c r="V345" s="30">
        <v>126</v>
      </c>
      <c r="W345" s="30">
        <v>35</v>
      </c>
    </row>
    <row r="346" spans="14:23" outlineLevel="2" x14ac:dyDescent="0.2">
      <c r="N346" s="32">
        <v>38315</v>
      </c>
      <c r="O346" s="32">
        <v>38316</v>
      </c>
      <c r="P346" s="32">
        <v>38320</v>
      </c>
      <c r="Q346" s="37">
        <v>38292</v>
      </c>
      <c r="R346" s="33">
        <v>6.08</v>
      </c>
      <c r="S346" s="33">
        <v>4.47</v>
      </c>
      <c r="T346" s="33">
        <v>5.0141999999999998</v>
      </c>
      <c r="U346" s="34">
        <v>1107400</v>
      </c>
      <c r="V346" s="33">
        <v>143</v>
      </c>
      <c r="W346" s="33">
        <v>37</v>
      </c>
    </row>
    <row r="347" spans="14:23" outlineLevel="2" x14ac:dyDescent="0.2">
      <c r="N347" s="29">
        <v>38320</v>
      </c>
      <c r="O347" s="29">
        <v>38321</v>
      </c>
      <c r="P347" s="29">
        <v>38321</v>
      </c>
      <c r="Q347" s="37">
        <v>38292</v>
      </c>
      <c r="R347" s="30">
        <v>7.2</v>
      </c>
      <c r="S347" s="30">
        <v>5.79</v>
      </c>
      <c r="T347" s="30">
        <v>6.7625999999999999</v>
      </c>
      <c r="U347" s="31">
        <v>662500</v>
      </c>
      <c r="V347" s="30">
        <v>91</v>
      </c>
      <c r="W347" s="30">
        <v>35</v>
      </c>
    </row>
    <row r="348" spans="14:23" ht="18.75" outlineLevel="2" x14ac:dyDescent="0.2">
      <c r="N348" s="29"/>
      <c r="O348" s="29"/>
      <c r="P348" s="29"/>
      <c r="Q348" s="38" t="s">
        <v>60</v>
      </c>
      <c r="R348" s="30"/>
      <c r="S348" s="30"/>
      <c r="T348" s="30">
        <f>SUBTOTAL(1,T328:T347)</f>
        <v>6.1480650000000008</v>
      </c>
      <c r="U348" s="31"/>
      <c r="V348" s="30"/>
      <c r="W348" s="30"/>
    </row>
    <row r="349" spans="14:23" outlineLevel="2" x14ac:dyDescent="0.2">
      <c r="N349" s="32">
        <v>38321</v>
      </c>
      <c r="O349" s="32">
        <v>38322</v>
      </c>
      <c r="P349" s="32">
        <v>38322</v>
      </c>
      <c r="Q349" s="37">
        <v>38322</v>
      </c>
      <c r="R349" s="33">
        <v>7</v>
      </c>
      <c r="S349" s="33">
        <v>6.6</v>
      </c>
      <c r="T349" s="33">
        <v>6.7877000000000001</v>
      </c>
      <c r="U349" s="34">
        <v>571500</v>
      </c>
      <c r="V349" s="33">
        <v>88</v>
      </c>
      <c r="W349" s="33">
        <v>35</v>
      </c>
    </row>
    <row r="350" spans="14:23" outlineLevel="2" x14ac:dyDescent="0.2">
      <c r="N350" s="29">
        <v>38322</v>
      </c>
      <c r="O350" s="29">
        <v>38323</v>
      </c>
      <c r="P350" s="29">
        <v>38323</v>
      </c>
      <c r="Q350" s="37">
        <v>38322</v>
      </c>
      <c r="R350" s="30">
        <v>7</v>
      </c>
      <c r="S350" s="30">
        <v>6.65</v>
      </c>
      <c r="T350" s="30">
        <v>6.7789000000000001</v>
      </c>
      <c r="U350" s="31">
        <v>710400</v>
      </c>
      <c r="V350" s="30">
        <v>105</v>
      </c>
      <c r="W350" s="30">
        <v>38</v>
      </c>
    </row>
    <row r="351" spans="14:23" outlineLevel="2" x14ac:dyDescent="0.2">
      <c r="N351" s="32">
        <v>38323</v>
      </c>
      <c r="O351" s="32">
        <v>38324</v>
      </c>
      <c r="P351" s="32">
        <v>38324</v>
      </c>
      <c r="Q351" s="37">
        <v>38322</v>
      </c>
      <c r="R351" s="33">
        <v>6.7649999999999997</v>
      </c>
      <c r="S351" s="33">
        <v>6.31</v>
      </c>
      <c r="T351" s="33">
        <v>6.6852</v>
      </c>
      <c r="U351" s="34">
        <v>730000</v>
      </c>
      <c r="V351" s="33">
        <v>103</v>
      </c>
      <c r="W351" s="33">
        <v>38</v>
      </c>
    </row>
    <row r="352" spans="14:23" outlineLevel="2" x14ac:dyDescent="0.2">
      <c r="N352" s="29">
        <v>38324</v>
      </c>
      <c r="O352" s="29">
        <v>38325</v>
      </c>
      <c r="P352" s="29">
        <v>38327</v>
      </c>
      <c r="Q352" s="37">
        <v>38322</v>
      </c>
      <c r="R352" s="30">
        <v>6.1449999999999996</v>
      </c>
      <c r="S352" s="30">
        <v>5.9</v>
      </c>
      <c r="T352" s="30">
        <v>6.0407000000000002</v>
      </c>
      <c r="U352" s="31">
        <v>1098100</v>
      </c>
      <c r="V352" s="30">
        <v>127</v>
      </c>
      <c r="W352" s="30">
        <v>37</v>
      </c>
    </row>
    <row r="353" spans="14:23" outlineLevel="2" x14ac:dyDescent="0.2">
      <c r="N353" s="32">
        <v>38327</v>
      </c>
      <c r="O353" s="32">
        <v>38328</v>
      </c>
      <c r="P353" s="32">
        <v>38328</v>
      </c>
      <c r="Q353" s="37">
        <v>38322</v>
      </c>
      <c r="R353" s="33">
        <v>6.26</v>
      </c>
      <c r="S353" s="33">
        <v>5.6</v>
      </c>
      <c r="T353" s="33">
        <v>6.0506000000000002</v>
      </c>
      <c r="U353" s="34">
        <v>811900</v>
      </c>
      <c r="V353" s="33">
        <v>105</v>
      </c>
      <c r="W353" s="33">
        <v>28</v>
      </c>
    </row>
    <row r="354" spans="14:23" outlineLevel="2" x14ac:dyDescent="0.2">
      <c r="N354" s="29">
        <v>38328</v>
      </c>
      <c r="O354" s="29">
        <v>38329</v>
      </c>
      <c r="P354" s="29">
        <v>38329</v>
      </c>
      <c r="Q354" s="37">
        <v>38322</v>
      </c>
      <c r="R354" s="30">
        <v>6.2</v>
      </c>
      <c r="S354" s="30">
        <v>5.94</v>
      </c>
      <c r="T354" s="30">
        <v>6.0343999999999998</v>
      </c>
      <c r="U354" s="31">
        <v>1252400</v>
      </c>
      <c r="V354" s="30">
        <v>141</v>
      </c>
      <c r="W354" s="30">
        <v>35</v>
      </c>
    </row>
    <row r="355" spans="14:23" outlineLevel="2" x14ac:dyDescent="0.2">
      <c r="N355" s="32">
        <v>38329</v>
      </c>
      <c r="O355" s="32">
        <v>38330</v>
      </c>
      <c r="P355" s="32">
        <v>38330</v>
      </c>
      <c r="Q355" s="37">
        <v>38322</v>
      </c>
      <c r="R355" s="33">
        <v>6.09</v>
      </c>
      <c r="S355" s="33">
        <v>5.8</v>
      </c>
      <c r="T355" s="33">
        <v>5.976</v>
      </c>
      <c r="U355" s="34">
        <v>1188200</v>
      </c>
      <c r="V355" s="33">
        <v>142</v>
      </c>
      <c r="W355" s="33">
        <v>32</v>
      </c>
    </row>
    <row r="356" spans="14:23" outlineLevel="2" x14ac:dyDescent="0.2">
      <c r="N356" s="29">
        <v>38330</v>
      </c>
      <c r="O356" s="29">
        <v>38331</v>
      </c>
      <c r="P356" s="29">
        <v>38331</v>
      </c>
      <c r="Q356" s="37">
        <v>38322</v>
      </c>
      <c r="R356" s="30">
        <v>6.15</v>
      </c>
      <c r="S356" s="30">
        <v>5.9349999999999996</v>
      </c>
      <c r="T356" s="30">
        <v>6.0435999999999996</v>
      </c>
      <c r="U356" s="31">
        <v>906600</v>
      </c>
      <c r="V356" s="30">
        <v>115</v>
      </c>
      <c r="W356" s="30">
        <v>33</v>
      </c>
    </row>
    <row r="357" spans="14:23" outlineLevel="2" x14ac:dyDescent="0.2">
      <c r="N357" s="32">
        <v>38331</v>
      </c>
      <c r="O357" s="32">
        <v>38332</v>
      </c>
      <c r="P357" s="32">
        <v>38334</v>
      </c>
      <c r="Q357" s="37">
        <v>38322</v>
      </c>
      <c r="R357" s="33">
        <v>6.42</v>
      </c>
      <c r="S357" s="33">
        <v>6.18</v>
      </c>
      <c r="T357" s="33">
        <v>6.2881</v>
      </c>
      <c r="U357" s="34">
        <v>907800</v>
      </c>
      <c r="V357" s="33">
        <v>118</v>
      </c>
      <c r="W357" s="33">
        <v>33</v>
      </c>
    </row>
    <row r="358" spans="14:23" outlineLevel="1" x14ac:dyDescent="0.2">
      <c r="N358" s="29">
        <v>38334</v>
      </c>
      <c r="O358" s="29">
        <v>38335</v>
      </c>
      <c r="P358" s="29">
        <v>38335</v>
      </c>
      <c r="Q358" s="37">
        <v>38322</v>
      </c>
      <c r="R358" s="30">
        <v>6.9550000000000001</v>
      </c>
      <c r="S358" s="30">
        <v>6.72</v>
      </c>
      <c r="T358" s="30">
        <v>6.8883999999999999</v>
      </c>
      <c r="U358" s="31">
        <v>989100</v>
      </c>
      <c r="V358" s="30">
        <v>122</v>
      </c>
      <c r="W358" s="30">
        <v>35</v>
      </c>
    </row>
    <row r="359" spans="14:23" outlineLevel="2" x14ac:dyDescent="0.2">
      <c r="N359" s="32">
        <v>38335</v>
      </c>
      <c r="O359" s="32">
        <v>38336</v>
      </c>
      <c r="P359" s="32">
        <v>38336</v>
      </c>
      <c r="Q359" s="37">
        <v>38322</v>
      </c>
      <c r="R359" s="33">
        <v>7.27</v>
      </c>
      <c r="S359" s="33">
        <v>6.8</v>
      </c>
      <c r="T359" s="33">
        <v>7.1012000000000004</v>
      </c>
      <c r="U359" s="34">
        <v>1009400</v>
      </c>
      <c r="V359" s="33">
        <v>117</v>
      </c>
      <c r="W359" s="33">
        <v>33</v>
      </c>
    </row>
    <row r="360" spans="14:23" outlineLevel="2" x14ac:dyDescent="0.2">
      <c r="N360" s="29">
        <v>38336</v>
      </c>
      <c r="O360" s="29">
        <v>38337</v>
      </c>
      <c r="P360" s="29">
        <v>38337</v>
      </c>
      <c r="Q360" s="37">
        <v>38322</v>
      </c>
      <c r="R360" s="30">
        <v>7.13</v>
      </c>
      <c r="S360" s="30">
        <v>6.96</v>
      </c>
      <c r="T360" s="30">
        <v>7.0434000000000001</v>
      </c>
      <c r="U360" s="31">
        <v>858600</v>
      </c>
      <c r="V360" s="30">
        <v>98</v>
      </c>
      <c r="W360" s="30">
        <v>34</v>
      </c>
    </row>
    <row r="361" spans="14:23" outlineLevel="2" x14ac:dyDescent="0.2">
      <c r="N361" s="32">
        <v>38337</v>
      </c>
      <c r="O361" s="32">
        <v>38338</v>
      </c>
      <c r="P361" s="32">
        <v>38338</v>
      </c>
      <c r="Q361" s="37">
        <v>38322</v>
      </c>
      <c r="R361" s="33">
        <v>7.085</v>
      </c>
      <c r="S361" s="33">
        <v>6.79</v>
      </c>
      <c r="T361" s="33">
        <v>6.8768000000000002</v>
      </c>
      <c r="U361" s="34">
        <v>968600</v>
      </c>
      <c r="V361" s="33">
        <v>91</v>
      </c>
      <c r="W361" s="33">
        <v>29</v>
      </c>
    </row>
    <row r="362" spans="14:23" outlineLevel="2" x14ac:dyDescent="0.2">
      <c r="N362" s="29">
        <v>38338</v>
      </c>
      <c r="O362" s="29">
        <v>38339</v>
      </c>
      <c r="P362" s="29">
        <v>38341</v>
      </c>
      <c r="Q362" s="37">
        <v>38322</v>
      </c>
      <c r="R362" s="30">
        <v>7.55</v>
      </c>
      <c r="S362" s="30">
        <v>7.07</v>
      </c>
      <c r="T362" s="30">
        <v>7.2641</v>
      </c>
      <c r="U362" s="31">
        <v>893800</v>
      </c>
      <c r="V362" s="30">
        <v>113</v>
      </c>
      <c r="W362" s="30">
        <v>34</v>
      </c>
    </row>
    <row r="363" spans="14:23" outlineLevel="2" x14ac:dyDescent="0.2">
      <c r="N363" s="32">
        <v>38341</v>
      </c>
      <c r="O363" s="32">
        <v>38342</v>
      </c>
      <c r="P363" s="32">
        <v>38342</v>
      </c>
      <c r="Q363" s="37">
        <v>38322</v>
      </c>
      <c r="R363" s="33">
        <v>7.3</v>
      </c>
      <c r="S363" s="33">
        <v>6.8425000000000002</v>
      </c>
      <c r="T363" s="33">
        <v>7.1402999999999999</v>
      </c>
      <c r="U363" s="34">
        <v>883000</v>
      </c>
      <c r="V363" s="33">
        <v>103</v>
      </c>
      <c r="W363" s="33">
        <v>33</v>
      </c>
    </row>
    <row r="364" spans="14:23" outlineLevel="2" x14ac:dyDescent="0.2">
      <c r="N364" s="29">
        <v>38342</v>
      </c>
      <c r="O364" s="29">
        <v>38343</v>
      </c>
      <c r="P364" s="29">
        <v>38343</v>
      </c>
      <c r="Q364" s="37">
        <v>38322</v>
      </c>
      <c r="R364" s="30">
        <v>6.93</v>
      </c>
      <c r="S364" s="30">
        <v>6.7</v>
      </c>
      <c r="T364" s="30">
        <v>6.8288000000000002</v>
      </c>
      <c r="U364" s="31">
        <v>1118400</v>
      </c>
      <c r="V364" s="30">
        <v>129</v>
      </c>
      <c r="W364" s="30">
        <v>36</v>
      </c>
    </row>
    <row r="365" spans="14:23" outlineLevel="2" x14ac:dyDescent="0.2">
      <c r="N365" s="32">
        <v>38343</v>
      </c>
      <c r="O365" s="32">
        <v>38344</v>
      </c>
      <c r="P365" s="32">
        <v>38344</v>
      </c>
      <c r="Q365" s="37">
        <v>38322</v>
      </c>
      <c r="R365" s="33">
        <v>7.12</v>
      </c>
      <c r="S365" s="33">
        <v>6.94</v>
      </c>
      <c r="T365" s="33">
        <v>7.0510000000000002</v>
      </c>
      <c r="U365" s="34">
        <v>956800</v>
      </c>
      <c r="V365" s="33">
        <v>100</v>
      </c>
      <c r="W365" s="33">
        <v>30</v>
      </c>
    </row>
    <row r="366" spans="14:23" outlineLevel="2" x14ac:dyDescent="0.2">
      <c r="N366" s="29">
        <v>38344</v>
      </c>
      <c r="O366" s="29">
        <v>38345</v>
      </c>
      <c r="P366" s="29">
        <v>38348</v>
      </c>
      <c r="Q366" s="37">
        <v>38322</v>
      </c>
      <c r="R366" s="30">
        <v>7.2</v>
      </c>
      <c r="S366" s="30">
        <v>6.98</v>
      </c>
      <c r="T366" s="30">
        <v>7.0500999999999996</v>
      </c>
      <c r="U366" s="31">
        <v>925300</v>
      </c>
      <c r="V366" s="30">
        <v>110</v>
      </c>
      <c r="W366" s="30">
        <v>36</v>
      </c>
    </row>
    <row r="367" spans="14:23" outlineLevel="2" x14ac:dyDescent="0.2">
      <c r="N367" s="32">
        <v>38348</v>
      </c>
      <c r="O367" s="32">
        <v>38349</v>
      </c>
      <c r="P367" s="32">
        <v>38349</v>
      </c>
      <c r="Q367" s="37">
        <v>38322</v>
      </c>
      <c r="R367" s="33">
        <v>6.68</v>
      </c>
      <c r="S367" s="33">
        <v>6.47</v>
      </c>
      <c r="T367" s="33">
        <v>6.5693999999999999</v>
      </c>
      <c r="U367" s="34">
        <v>987600</v>
      </c>
      <c r="V367" s="33">
        <v>111</v>
      </c>
      <c r="W367" s="33">
        <v>30</v>
      </c>
    </row>
    <row r="368" spans="14:23" outlineLevel="2" x14ac:dyDescent="0.2">
      <c r="N368" s="29">
        <v>38349</v>
      </c>
      <c r="O368" s="29">
        <v>38350</v>
      </c>
      <c r="P368" s="29">
        <v>38350</v>
      </c>
      <c r="Q368" s="37">
        <v>38322</v>
      </c>
      <c r="R368" s="30">
        <v>6.44</v>
      </c>
      <c r="S368" s="30">
        <v>6.13</v>
      </c>
      <c r="T368" s="30">
        <v>6.2735000000000003</v>
      </c>
      <c r="U368" s="31">
        <v>565500</v>
      </c>
      <c r="V368" s="30">
        <v>77</v>
      </c>
      <c r="W368" s="30">
        <v>31</v>
      </c>
    </row>
    <row r="369" spans="14:23" outlineLevel="2" x14ac:dyDescent="0.2">
      <c r="N369" s="32">
        <v>38350</v>
      </c>
      <c r="O369" s="32">
        <v>38351</v>
      </c>
      <c r="P369" s="32">
        <v>38352</v>
      </c>
      <c r="Q369" s="37">
        <v>38322</v>
      </c>
      <c r="R369" s="33">
        <v>6.27</v>
      </c>
      <c r="S369" s="33">
        <v>6.1</v>
      </c>
      <c r="T369" s="33">
        <v>6.1772</v>
      </c>
      <c r="U369" s="34">
        <v>569100</v>
      </c>
      <c r="V369" s="33">
        <v>75</v>
      </c>
      <c r="W369" s="33">
        <v>30</v>
      </c>
    </row>
    <row r="370" spans="14:23" ht="18.75" outlineLevel="2" x14ac:dyDescent="0.2">
      <c r="N370" s="32"/>
      <c r="O370" s="32"/>
      <c r="P370" s="32"/>
      <c r="Q370" s="38" t="s">
        <v>61</v>
      </c>
      <c r="R370" s="33"/>
      <c r="S370" s="33"/>
      <c r="T370" s="33">
        <f>SUBTOTAL(1,T349:T369)</f>
        <v>6.6166380952380965</v>
      </c>
      <c r="U370" s="34"/>
      <c r="V370" s="33"/>
      <c r="W370" s="33"/>
    </row>
    <row r="371" spans="14:23" outlineLevel="2" x14ac:dyDescent="0.2">
      <c r="N371" s="29">
        <v>38351</v>
      </c>
      <c r="O371" s="29">
        <v>38353</v>
      </c>
      <c r="P371" s="29">
        <v>38355</v>
      </c>
      <c r="Q371" s="37">
        <v>38353</v>
      </c>
      <c r="R371" s="30">
        <v>6.14</v>
      </c>
      <c r="S371" s="30">
        <v>5.8</v>
      </c>
      <c r="T371" s="30">
        <v>6.0175000000000001</v>
      </c>
      <c r="U371" s="31">
        <v>721400</v>
      </c>
      <c r="V371" s="30">
        <v>94</v>
      </c>
      <c r="W371" s="30">
        <v>35</v>
      </c>
    </row>
    <row r="372" spans="14:23" outlineLevel="2" x14ac:dyDescent="0.2">
      <c r="N372" s="32">
        <v>38355</v>
      </c>
      <c r="O372" s="32">
        <v>38356</v>
      </c>
      <c r="P372" s="32">
        <v>38356</v>
      </c>
      <c r="Q372" s="37">
        <v>38353</v>
      </c>
      <c r="R372" s="33">
        <v>5.75</v>
      </c>
      <c r="S372" s="33">
        <v>5.37</v>
      </c>
      <c r="T372" s="33">
        <v>5.5301999999999998</v>
      </c>
      <c r="U372" s="34">
        <v>735200</v>
      </c>
      <c r="V372" s="33">
        <v>95</v>
      </c>
      <c r="W372" s="33">
        <v>37</v>
      </c>
    </row>
    <row r="373" spans="14:23" outlineLevel="2" x14ac:dyDescent="0.2">
      <c r="N373" s="29">
        <v>38356</v>
      </c>
      <c r="O373" s="29">
        <v>38357</v>
      </c>
      <c r="P373" s="29">
        <v>38357</v>
      </c>
      <c r="Q373" s="37">
        <v>38353</v>
      </c>
      <c r="R373" s="30">
        <v>5.83</v>
      </c>
      <c r="S373" s="30">
        <v>5.62</v>
      </c>
      <c r="T373" s="30">
        <v>5.7015000000000002</v>
      </c>
      <c r="U373" s="31">
        <v>572100</v>
      </c>
      <c r="V373" s="30">
        <v>66</v>
      </c>
      <c r="W373" s="30">
        <v>31</v>
      </c>
    </row>
    <row r="374" spans="14:23" outlineLevel="2" x14ac:dyDescent="0.2">
      <c r="N374" s="32">
        <v>38357</v>
      </c>
      <c r="O374" s="32">
        <v>38358</v>
      </c>
      <c r="P374" s="32">
        <v>38358</v>
      </c>
      <c r="Q374" s="37">
        <v>38353</v>
      </c>
      <c r="R374" s="33">
        <v>5.92</v>
      </c>
      <c r="S374" s="33">
        <v>5.76</v>
      </c>
      <c r="T374" s="33">
        <v>5.8437999999999999</v>
      </c>
      <c r="U374" s="34">
        <v>952000</v>
      </c>
      <c r="V374" s="33">
        <v>108</v>
      </c>
      <c r="W374" s="33">
        <v>34</v>
      </c>
    </row>
    <row r="375" spans="14:23" outlineLevel="2" x14ac:dyDescent="0.2">
      <c r="N375" s="29">
        <v>38358</v>
      </c>
      <c r="O375" s="29">
        <v>38359</v>
      </c>
      <c r="P375" s="29">
        <v>38359</v>
      </c>
      <c r="Q375" s="37">
        <v>38353</v>
      </c>
      <c r="R375" s="30">
        <v>5.89</v>
      </c>
      <c r="S375" s="30">
        <v>5.67</v>
      </c>
      <c r="T375" s="30">
        <v>5.7889999999999997</v>
      </c>
      <c r="U375" s="31">
        <v>555900</v>
      </c>
      <c r="V375" s="30">
        <v>70</v>
      </c>
      <c r="W375" s="30">
        <v>34</v>
      </c>
    </row>
    <row r="376" spans="14:23" outlineLevel="2" x14ac:dyDescent="0.2">
      <c r="N376" s="32">
        <v>38359</v>
      </c>
      <c r="O376" s="32">
        <v>38360</v>
      </c>
      <c r="P376" s="32">
        <v>38362</v>
      </c>
      <c r="Q376" s="37">
        <v>38353</v>
      </c>
      <c r="R376" s="33">
        <v>6.05</v>
      </c>
      <c r="S376" s="33">
        <v>5.73</v>
      </c>
      <c r="T376" s="33">
        <v>5.8244999999999996</v>
      </c>
      <c r="U376" s="34">
        <v>794000</v>
      </c>
      <c r="V376" s="33">
        <v>100</v>
      </c>
      <c r="W376" s="33">
        <v>37</v>
      </c>
    </row>
    <row r="377" spans="14:23" outlineLevel="2" x14ac:dyDescent="0.2">
      <c r="N377" s="29">
        <v>38362</v>
      </c>
      <c r="O377" s="29">
        <v>38363</v>
      </c>
      <c r="P377" s="29">
        <v>38363</v>
      </c>
      <c r="Q377" s="37">
        <v>38353</v>
      </c>
      <c r="R377" s="30">
        <v>6.34</v>
      </c>
      <c r="S377" s="30">
        <v>6.1</v>
      </c>
      <c r="T377" s="30">
        <v>6.2077</v>
      </c>
      <c r="U377" s="31">
        <v>635900</v>
      </c>
      <c r="V377" s="30">
        <v>81</v>
      </c>
      <c r="W377" s="30">
        <v>33</v>
      </c>
    </row>
    <row r="378" spans="14:23" outlineLevel="1" x14ac:dyDescent="0.2">
      <c r="N378" s="32">
        <v>38363</v>
      </c>
      <c r="O378" s="32">
        <v>38364</v>
      </c>
      <c r="P378" s="32">
        <v>38364</v>
      </c>
      <c r="Q378" s="37">
        <v>38353</v>
      </c>
      <c r="R378" s="33">
        <v>6.04</v>
      </c>
      <c r="S378" s="33">
        <v>5.88</v>
      </c>
      <c r="T378" s="33">
        <v>5.9580000000000002</v>
      </c>
      <c r="U378" s="34">
        <v>586700</v>
      </c>
      <c r="V378" s="33">
        <v>81</v>
      </c>
      <c r="W378" s="33">
        <v>36</v>
      </c>
    </row>
    <row r="379" spans="14:23" outlineLevel="2" x14ac:dyDescent="0.2">
      <c r="N379" s="29">
        <v>38364</v>
      </c>
      <c r="O379" s="29">
        <v>38365</v>
      </c>
      <c r="P379" s="29">
        <v>38365</v>
      </c>
      <c r="Q379" s="37">
        <v>38353</v>
      </c>
      <c r="R379" s="30">
        <v>5.99</v>
      </c>
      <c r="S379" s="30">
        <v>5.84</v>
      </c>
      <c r="T379" s="30">
        <v>5.8920000000000003</v>
      </c>
      <c r="U379" s="31">
        <v>796800</v>
      </c>
      <c r="V379" s="30">
        <v>102</v>
      </c>
      <c r="W379" s="30">
        <v>32</v>
      </c>
    </row>
    <row r="380" spans="14:23" outlineLevel="2" x14ac:dyDescent="0.2">
      <c r="N380" s="32">
        <v>38365</v>
      </c>
      <c r="O380" s="32">
        <v>38366</v>
      </c>
      <c r="P380" s="32">
        <v>38366</v>
      </c>
      <c r="Q380" s="37">
        <v>38353</v>
      </c>
      <c r="R380" s="33">
        <v>6.25</v>
      </c>
      <c r="S380" s="33">
        <v>5.94</v>
      </c>
      <c r="T380" s="33">
        <v>6.0594999999999999</v>
      </c>
      <c r="U380" s="34">
        <v>580600</v>
      </c>
      <c r="V380" s="33">
        <v>70</v>
      </c>
      <c r="W380" s="33">
        <v>28</v>
      </c>
    </row>
    <row r="381" spans="14:23" outlineLevel="2" x14ac:dyDescent="0.2">
      <c r="N381" s="29">
        <v>38366</v>
      </c>
      <c r="O381" s="29">
        <v>38367</v>
      </c>
      <c r="P381" s="29">
        <v>38370</v>
      </c>
      <c r="Q381" s="37">
        <v>38353</v>
      </c>
      <c r="R381" s="30">
        <v>6.5549999999999997</v>
      </c>
      <c r="S381" s="30">
        <v>6.2850000000000001</v>
      </c>
      <c r="T381" s="30">
        <v>6.4516999999999998</v>
      </c>
      <c r="U381" s="31">
        <v>623900</v>
      </c>
      <c r="V381" s="30">
        <v>91</v>
      </c>
      <c r="W381" s="30">
        <v>33</v>
      </c>
    </row>
    <row r="382" spans="14:23" outlineLevel="2" x14ac:dyDescent="0.2">
      <c r="N382" s="32">
        <v>38370</v>
      </c>
      <c r="O382" s="32">
        <v>38371</v>
      </c>
      <c r="P382" s="32">
        <v>38371</v>
      </c>
      <c r="Q382" s="37">
        <v>38353</v>
      </c>
      <c r="R382" s="33">
        <v>6.87</v>
      </c>
      <c r="S382" s="33">
        <v>6.25</v>
      </c>
      <c r="T382" s="33">
        <v>6.6863000000000001</v>
      </c>
      <c r="U382" s="34">
        <v>633600</v>
      </c>
      <c r="V382" s="33">
        <v>79</v>
      </c>
      <c r="W382" s="33">
        <v>32</v>
      </c>
    </row>
    <row r="383" spans="14:23" outlineLevel="2" x14ac:dyDescent="0.2">
      <c r="N383" s="29">
        <v>38371</v>
      </c>
      <c r="O383" s="29">
        <v>38372</v>
      </c>
      <c r="P383" s="29">
        <v>38372</v>
      </c>
      <c r="Q383" s="37">
        <v>38353</v>
      </c>
      <c r="R383" s="30">
        <v>6.33</v>
      </c>
      <c r="S383" s="30">
        <v>6.125</v>
      </c>
      <c r="T383" s="30">
        <v>6.1955999999999998</v>
      </c>
      <c r="U383" s="31">
        <v>698200</v>
      </c>
      <c r="V383" s="30">
        <v>88</v>
      </c>
      <c r="W383" s="30">
        <v>35</v>
      </c>
    </row>
    <row r="384" spans="14:23" outlineLevel="2" x14ac:dyDescent="0.2">
      <c r="N384" s="32">
        <v>38372</v>
      </c>
      <c r="O384" s="32">
        <v>38373</v>
      </c>
      <c r="P384" s="32">
        <v>38373</v>
      </c>
      <c r="Q384" s="37">
        <v>38353</v>
      </c>
      <c r="R384" s="33">
        <v>6.35</v>
      </c>
      <c r="S384" s="33">
        <v>6.1</v>
      </c>
      <c r="T384" s="33">
        <v>6.266</v>
      </c>
      <c r="U384" s="34">
        <v>562900</v>
      </c>
      <c r="V384" s="33">
        <v>74</v>
      </c>
      <c r="W384" s="33">
        <v>31</v>
      </c>
    </row>
    <row r="385" spans="14:23" outlineLevel="2" x14ac:dyDescent="0.2">
      <c r="N385" s="29">
        <v>38373</v>
      </c>
      <c r="O385" s="29">
        <v>38374</v>
      </c>
      <c r="P385" s="29">
        <v>38376</v>
      </c>
      <c r="Q385" s="37">
        <v>38353</v>
      </c>
      <c r="R385" s="30">
        <v>6.56</v>
      </c>
      <c r="S385" s="30">
        <v>6.33</v>
      </c>
      <c r="T385" s="30">
        <v>6.4329999999999998</v>
      </c>
      <c r="U385" s="31">
        <v>542900</v>
      </c>
      <c r="V385" s="30">
        <v>76</v>
      </c>
      <c r="W385" s="30">
        <v>36</v>
      </c>
    </row>
    <row r="386" spans="14:23" outlineLevel="2" x14ac:dyDescent="0.2">
      <c r="N386" s="32">
        <v>38376</v>
      </c>
      <c r="O386" s="32">
        <v>38377</v>
      </c>
      <c r="P386" s="32">
        <v>38377</v>
      </c>
      <c r="Q386" s="37">
        <v>38353</v>
      </c>
      <c r="R386" s="33">
        <v>6.48</v>
      </c>
      <c r="S386" s="33">
        <v>6.3449999999999998</v>
      </c>
      <c r="T386" s="33">
        <v>6.4073000000000002</v>
      </c>
      <c r="U386" s="34">
        <v>518000</v>
      </c>
      <c r="V386" s="33">
        <v>59</v>
      </c>
      <c r="W386" s="33">
        <v>30</v>
      </c>
    </row>
    <row r="387" spans="14:23" outlineLevel="2" x14ac:dyDescent="0.2">
      <c r="N387" s="29">
        <v>38377</v>
      </c>
      <c r="O387" s="29">
        <v>38378</v>
      </c>
      <c r="P387" s="29">
        <v>38378</v>
      </c>
      <c r="Q387" s="37">
        <v>38353</v>
      </c>
      <c r="R387" s="30">
        <v>6.55</v>
      </c>
      <c r="S387" s="30">
        <v>6.26</v>
      </c>
      <c r="T387" s="30">
        <v>6.4358000000000004</v>
      </c>
      <c r="U387" s="31">
        <v>658400</v>
      </c>
      <c r="V387" s="30">
        <v>78</v>
      </c>
      <c r="W387" s="30">
        <v>27</v>
      </c>
    </row>
    <row r="388" spans="14:23" outlineLevel="2" x14ac:dyDescent="0.2">
      <c r="N388" s="32">
        <v>38378</v>
      </c>
      <c r="O388" s="32">
        <v>38379</v>
      </c>
      <c r="P388" s="32">
        <v>38379</v>
      </c>
      <c r="Q388" s="37">
        <v>38353</v>
      </c>
      <c r="R388" s="33">
        <v>6.54</v>
      </c>
      <c r="S388" s="33">
        <v>6.38</v>
      </c>
      <c r="T388" s="33">
        <v>6.4358000000000004</v>
      </c>
      <c r="U388" s="34">
        <v>577200</v>
      </c>
      <c r="V388" s="33">
        <v>69</v>
      </c>
      <c r="W388" s="33">
        <v>33</v>
      </c>
    </row>
    <row r="389" spans="14:23" outlineLevel="2" x14ac:dyDescent="0.2">
      <c r="N389" s="29">
        <v>38379</v>
      </c>
      <c r="O389" s="29">
        <v>38380</v>
      </c>
      <c r="P389" s="29">
        <v>38380</v>
      </c>
      <c r="Q389" s="37">
        <v>38353</v>
      </c>
      <c r="R389" s="30">
        <v>6.56</v>
      </c>
      <c r="S389" s="30">
        <v>6.46</v>
      </c>
      <c r="T389" s="30">
        <v>6.5021000000000004</v>
      </c>
      <c r="U389" s="31">
        <v>423500</v>
      </c>
      <c r="V389" s="30">
        <v>55</v>
      </c>
      <c r="W389" s="30">
        <v>30</v>
      </c>
    </row>
    <row r="390" spans="14:23" outlineLevel="2" x14ac:dyDescent="0.2">
      <c r="N390" s="32">
        <v>38380</v>
      </c>
      <c r="O390" s="32">
        <v>38381</v>
      </c>
      <c r="P390" s="32">
        <v>38383</v>
      </c>
      <c r="Q390" s="37">
        <v>38353</v>
      </c>
      <c r="R390" s="33">
        <v>6.28</v>
      </c>
      <c r="S390" s="33">
        <v>6.165</v>
      </c>
      <c r="T390" s="33">
        <v>6.2245999999999997</v>
      </c>
      <c r="U390" s="34">
        <v>279100</v>
      </c>
      <c r="V390" s="33">
        <v>46</v>
      </c>
      <c r="W390" s="33">
        <v>28</v>
      </c>
    </row>
    <row r="391" spans="14:23" ht="18.75" outlineLevel="2" x14ac:dyDescent="0.2">
      <c r="N391" s="32"/>
      <c r="O391" s="32"/>
      <c r="P391" s="32"/>
      <c r="Q391" s="38" t="s">
        <v>62</v>
      </c>
      <c r="R391" s="33"/>
      <c r="S391" s="33"/>
      <c r="T391" s="33">
        <f>SUBTOTAL(1,T371:T390)</f>
        <v>6.1430950000000006</v>
      </c>
      <c r="U391" s="34"/>
      <c r="V391" s="33"/>
      <c r="W391" s="33"/>
    </row>
    <row r="392" spans="14:23" outlineLevel="2" x14ac:dyDescent="0.2">
      <c r="N392" s="29">
        <v>38383</v>
      </c>
      <c r="O392" s="29">
        <v>38384</v>
      </c>
      <c r="P392" s="29">
        <v>38384</v>
      </c>
      <c r="Q392" s="37">
        <v>38384</v>
      </c>
      <c r="R392" s="30">
        <v>6.3</v>
      </c>
      <c r="S392" s="30">
        <v>6.0949999999999998</v>
      </c>
      <c r="T392" s="30">
        <v>6.1430999999999996</v>
      </c>
      <c r="U392" s="31">
        <v>728100</v>
      </c>
      <c r="V392" s="30">
        <v>93</v>
      </c>
      <c r="W392" s="30">
        <v>32</v>
      </c>
    </row>
    <row r="393" spans="14:23" outlineLevel="2" x14ac:dyDescent="0.2">
      <c r="N393" s="32">
        <v>38384</v>
      </c>
      <c r="O393" s="32">
        <v>38385</v>
      </c>
      <c r="P393" s="32">
        <v>38385</v>
      </c>
      <c r="Q393" s="37">
        <v>38384</v>
      </c>
      <c r="R393" s="33">
        <v>6.36</v>
      </c>
      <c r="S393" s="33">
        <v>6.2249999999999996</v>
      </c>
      <c r="T393" s="33">
        <v>6.2845000000000004</v>
      </c>
      <c r="U393" s="34">
        <v>765800</v>
      </c>
      <c r="V393" s="33">
        <v>93</v>
      </c>
      <c r="W393" s="33">
        <v>35</v>
      </c>
    </row>
    <row r="394" spans="14:23" outlineLevel="2" x14ac:dyDescent="0.2">
      <c r="N394" s="29">
        <v>38385</v>
      </c>
      <c r="O394" s="29">
        <v>38386</v>
      </c>
      <c r="P394" s="29">
        <v>38386</v>
      </c>
      <c r="Q394" s="37">
        <v>38384</v>
      </c>
      <c r="R394" s="30">
        <v>6.4550000000000001</v>
      </c>
      <c r="S394" s="30">
        <v>6.32</v>
      </c>
      <c r="T394" s="30">
        <v>6.3794000000000004</v>
      </c>
      <c r="U394" s="31">
        <v>989100</v>
      </c>
      <c r="V394" s="30">
        <v>128</v>
      </c>
      <c r="W394" s="30">
        <v>35</v>
      </c>
    </row>
    <row r="395" spans="14:23" outlineLevel="2" x14ac:dyDescent="0.2">
      <c r="N395" s="32">
        <v>38386</v>
      </c>
      <c r="O395" s="32">
        <v>38387</v>
      </c>
      <c r="P395" s="32">
        <v>38387</v>
      </c>
      <c r="Q395" s="37">
        <v>38384</v>
      </c>
      <c r="R395" s="33">
        <v>6.4</v>
      </c>
      <c r="S395" s="33">
        <v>6.1</v>
      </c>
      <c r="T395" s="33">
        <v>6.3178000000000001</v>
      </c>
      <c r="U395" s="34">
        <v>716200</v>
      </c>
      <c r="V395" s="33">
        <v>91</v>
      </c>
      <c r="W395" s="33">
        <v>33</v>
      </c>
    </row>
    <row r="396" spans="14:23" outlineLevel="2" x14ac:dyDescent="0.2">
      <c r="N396" s="29">
        <v>38387</v>
      </c>
      <c r="O396" s="29">
        <v>38388</v>
      </c>
      <c r="P396" s="29">
        <v>38390</v>
      </c>
      <c r="Q396" s="37">
        <v>38384</v>
      </c>
      <c r="R396" s="30">
        <v>6.2</v>
      </c>
      <c r="S396" s="30">
        <v>6.07</v>
      </c>
      <c r="T396" s="30">
        <v>6.1154000000000002</v>
      </c>
      <c r="U396" s="31">
        <v>690400</v>
      </c>
      <c r="V396" s="30">
        <v>94</v>
      </c>
      <c r="W396" s="30">
        <v>37</v>
      </c>
    </row>
    <row r="397" spans="14:23" outlineLevel="2" x14ac:dyDescent="0.2">
      <c r="N397" s="32">
        <v>38390</v>
      </c>
      <c r="O397" s="32">
        <v>38391</v>
      </c>
      <c r="P397" s="32">
        <v>38391</v>
      </c>
      <c r="Q397" s="37">
        <v>38384</v>
      </c>
      <c r="R397" s="33">
        <v>6.07</v>
      </c>
      <c r="S397" s="33">
        <v>5.9450000000000003</v>
      </c>
      <c r="T397" s="33">
        <v>6.0224000000000002</v>
      </c>
      <c r="U397" s="34">
        <v>712700</v>
      </c>
      <c r="V397" s="33">
        <v>99</v>
      </c>
      <c r="W397" s="33">
        <v>35</v>
      </c>
    </row>
    <row r="398" spans="14:23" outlineLevel="2" x14ac:dyDescent="0.2">
      <c r="N398" s="29">
        <v>38391</v>
      </c>
      <c r="O398" s="29">
        <v>38392</v>
      </c>
      <c r="P398" s="29">
        <v>38392</v>
      </c>
      <c r="Q398" s="37">
        <v>38384</v>
      </c>
      <c r="R398" s="30">
        <v>6.0149999999999997</v>
      </c>
      <c r="S398" s="30">
        <v>5.89</v>
      </c>
      <c r="T398" s="30">
        <v>5.9451000000000001</v>
      </c>
      <c r="U398" s="31">
        <v>584800</v>
      </c>
      <c r="V398" s="30">
        <v>81</v>
      </c>
      <c r="W398" s="30">
        <v>31</v>
      </c>
    </row>
    <row r="399" spans="14:23" outlineLevel="2" x14ac:dyDescent="0.2">
      <c r="N399" s="32">
        <v>38392</v>
      </c>
      <c r="O399" s="32">
        <v>38393</v>
      </c>
      <c r="P399" s="32">
        <v>38393</v>
      </c>
      <c r="Q399" s="37">
        <v>38384</v>
      </c>
      <c r="R399" s="33">
        <v>6.22</v>
      </c>
      <c r="S399" s="33">
        <v>6.1550000000000002</v>
      </c>
      <c r="T399" s="33">
        <v>6.1990999999999996</v>
      </c>
      <c r="U399" s="34">
        <v>565600</v>
      </c>
      <c r="V399" s="33">
        <v>96</v>
      </c>
      <c r="W399" s="33">
        <v>38</v>
      </c>
    </row>
    <row r="400" spans="14:23" outlineLevel="2" x14ac:dyDescent="0.2">
      <c r="N400" s="29">
        <v>38393</v>
      </c>
      <c r="O400" s="29">
        <v>38394</v>
      </c>
      <c r="P400" s="29">
        <v>38394</v>
      </c>
      <c r="Q400" s="37">
        <v>38384</v>
      </c>
      <c r="R400" s="30">
        <v>6.25</v>
      </c>
      <c r="S400" s="30">
        <v>6.1550000000000002</v>
      </c>
      <c r="T400" s="30">
        <v>6.2070999999999996</v>
      </c>
      <c r="U400" s="31">
        <v>548700</v>
      </c>
      <c r="V400" s="30">
        <v>89</v>
      </c>
      <c r="W400" s="30">
        <v>35</v>
      </c>
    </row>
    <row r="401" spans="14:23" outlineLevel="1" x14ac:dyDescent="0.2">
      <c r="N401" s="32">
        <v>38394</v>
      </c>
      <c r="O401" s="32">
        <v>38395</v>
      </c>
      <c r="P401" s="32">
        <v>38397</v>
      </c>
      <c r="Q401" s="37">
        <v>38384</v>
      </c>
      <c r="R401" s="33">
        <v>6.05</v>
      </c>
      <c r="S401" s="33">
        <v>6</v>
      </c>
      <c r="T401" s="33">
        <v>6.0216000000000003</v>
      </c>
      <c r="U401" s="34">
        <v>457500</v>
      </c>
      <c r="V401" s="33">
        <v>66</v>
      </c>
      <c r="W401" s="33">
        <v>30</v>
      </c>
    </row>
    <row r="402" spans="14:23" outlineLevel="2" x14ac:dyDescent="0.2">
      <c r="N402" s="29">
        <v>38397</v>
      </c>
      <c r="O402" s="29">
        <v>38398</v>
      </c>
      <c r="P402" s="29">
        <v>38398</v>
      </c>
      <c r="Q402" s="37">
        <v>38384</v>
      </c>
      <c r="R402" s="30">
        <v>5.99</v>
      </c>
      <c r="S402" s="30">
        <v>5.89</v>
      </c>
      <c r="T402" s="30">
        <v>5.9503000000000004</v>
      </c>
      <c r="U402" s="31">
        <v>775900</v>
      </c>
      <c r="V402" s="30">
        <v>101</v>
      </c>
      <c r="W402" s="30">
        <v>30</v>
      </c>
    </row>
    <row r="403" spans="14:23" outlineLevel="2" x14ac:dyDescent="0.2">
      <c r="N403" s="32">
        <v>38398</v>
      </c>
      <c r="O403" s="32">
        <v>38399</v>
      </c>
      <c r="P403" s="32">
        <v>38399</v>
      </c>
      <c r="Q403" s="37">
        <v>38384</v>
      </c>
      <c r="R403" s="33">
        <v>6.05</v>
      </c>
      <c r="S403" s="33">
        <v>5.9824999999999999</v>
      </c>
      <c r="T403" s="33">
        <v>6.0068000000000001</v>
      </c>
      <c r="U403" s="34">
        <v>452300</v>
      </c>
      <c r="V403" s="33">
        <v>62</v>
      </c>
      <c r="W403" s="33">
        <v>29</v>
      </c>
    </row>
    <row r="404" spans="14:23" outlineLevel="2" x14ac:dyDescent="0.2">
      <c r="N404" s="29">
        <v>38399</v>
      </c>
      <c r="O404" s="29">
        <v>38400</v>
      </c>
      <c r="P404" s="29">
        <v>38400</v>
      </c>
      <c r="Q404" s="37">
        <v>38384</v>
      </c>
      <c r="R404" s="30">
        <v>6.1849999999999996</v>
      </c>
      <c r="S404" s="30">
        <v>6.01</v>
      </c>
      <c r="T404" s="30">
        <v>6.1017000000000001</v>
      </c>
      <c r="U404" s="31">
        <v>614300</v>
      </c>
      <c r="V404" s="30">
        <v>71</v>
      </c>
      <c r="W404" s="30">
        <v>33</v>
      </c>
    </row>
    <row r="405" spans="14:23" outlineLevel="2" x14ac:dyDescent="0.2">
      <c r="N405" s="32">
        <v>38400</v>
      </c>
      <c r="O405" s="32">
        <v>38401</v>
      </c>
      <c r="P405" s="32">
        <v>38401</v>
      </c>
      <c r="Q405" s="37">
        <v>38384</v>
      </c>
      <c r="R405" s="33">
        <v>6.09</v>
      </c>
      <c r="S405" s="33">
        <v>5.97</v>
      </c>
      <c r="T405" s="33">
        <v>6.0494000000000003</v>
      </c>
      <c r="U405" s="34">
        <v>575800</v>
      </c>
      <c r="V405" s="33">
        <v>84</v>
      </c>
      <c r="W405" s="33">
        <v>32</v>
      </c>
    </row>
    <row r="406" spans="14:23" outlineLevel="2" x14ac:dyDescent="0.2">
      <c r="N406" s="29">
        <v>38401</v>
      </c>
      <c r="O406" s="29">
        <v>38402</v>
      </c>
      <c r="P406" s="29">
        <v>38405</v>
      </c>
      <c r="Q406" s="37">
        <v>38384</v>
      </c>
      <c r="R406" s="30">
        <v>5.9349999999999996</v>
      </c>
      <c r="S406" s="30">
        <v>5.85</v>
      </c>
      <c r="T406" s="30">
        <v>5.8802000000000003</v>
      </c>
      <c r="U406" s="31">
        <v>389500</v>
      </c>
      <c r="V406" s="30">
        <v>63</v>
      </c>
      <c r="W406" s="30">
        <v>32</v>
      </c>
    </row>
    <row r="407" spans="14:23" outlineLevel="2" x14ac:dyDescent="0.2">
      <c r="N407" s="32">
        <v>38405</v>
      </c>
      <c r="O407" s="32">
        <v>38406</v>
      </c>
      <c r="P407" s="32">
        <v>38406</v>
      </c>
      <c r="Q407" s="37">
        <v>38384</v>
      </c>
      <c r="R407" s="33">
        <v>6</v>
      </c>
      <c r="S407" s="33">
        <v>5.8849999999999998</v>
      </c>
      <c r="T407" s="33">
        <v>5.9212999999999996</v>
      </c>
      <c r="U407" s="34">
        <v>851900</v>
      </c>
      <c r="V407" s="33">
        <v>123</v>
      </c>
      <c r="W407" s="33">
        <v>38</v>
      </c>
    </row>
    <row r="408" spans="14:23" outlineLevel="2" x14ac:dyDescent="0.2">
      <c r="N408" s="29">
        <v>38406</v>
      </c>
      <c r="O408" s="29">
        <v>38407</v>
      </c>
      <c r="P408" s="29">
        <v>38407</v>
      </c>
      <c r="Q408" s="37">
        <v>38384</v>
      </c>
      <c r="R408" s="30">
        <v>6.12</v>
      </c>
      <c r="S408" s="30">
        <v>5.9850000000000003</v>
      </c>
      <c r="T408" s="30">
        <v>6.0198999999999998</v>
      </c>
      <c r="U408" s="31">
        <v>626100</v>
      </c>
      <c r="V408" s="30">
        <v>85</v>
      </c>
      <c r="W408" s="30">
        <v>37</v>
      </c>
    </row>
    <row r="409" spans="14:23" outlineLevel="2" x14ac:dyDescent="0.2">
      <c r="N409" s="32">
        <v>38407</v>
      </c>
      <c r="O409" s="32">
        <v>38408</v>
      </c>
      <c r="P409" s="32">
        <v>38408</v>
      </c>
      <c r="Q409" s="37">
        <v>38384</v>
      </c>
      <c r="R409" s="33">
        <v>6.4249999999999998</v>
      </c>
      <c r="S409" s="33">
        <v>6.25</v>
      </c>
      <c r="T409" s="33">
        <v>6.3262999999999998</v>
      </c>
      <c r="U409" s="34">
        <v>695300</v>
      </c>
      <c r="V409" s="33">
        <v>86</v>
      </c>
      <c r="W409" s="33">
        <v>33</v>
      </c>
    </row>
    <row r="410" spans="14:23" outlineLevel="2" x14ac:dyDescent="0.2">
      <c r="N410" s="29">
        <v>38408</v>
      </c>
      <c r="O410" s="29">
        <v>38409</v>
      </c>
      <c r="P410" s="29">
        <v>38411</v>
      </c>
      <c r="Q410" s="37">
        <v>38384</v>
      </c>
      <c r="R410" s="30">
        <v>6.39</v>
      </c>
      <c r="S410" s="30">
        <v>6.18</v>
      </c>
      <c r="T410" s="30">
        <v>6.2447999999999997</v>
      </c>
      <c r="U410" s="31">
        <v>690200</v>
      </c>
      <c r="V410" s="30">
        <v>82</v>
      </c>
      <c r="W410" s="30">
        <v>33</v>
      </c>
    </row>
    <row r="411" spans="14:23" ht="18.75" outlineLevel="2" x14ac:dyDescent="0.2">
      <c r="N411" s="29"/>
      <c r="O411" s="29"/>
      <c r="P411" s="29"/>
      <c r="Q411" s="38" t="s">
        <v>63</v>
      </c>
      <c r="R411" s="30"/>
      <c r="S411" s="30"/>
      <c r="T411" s="30">
        <f>SUBTOTAL(1,T392:T410)</f>
        <v>6.1124315789473682</v>
      </c>
      <c r="U411" s="31"/>
      <c r="V411" s="30"/>
      <c r="W411" s="30"/>
    </row>
    <row r="412" spans="14:23" outlineLevel="2" x14ac:dyDescent="0.2">
      <c r="N412" s="32">
        <v>38411</v>
      </c>
      <c r="O412" s="32">
        <v>38412</v>
      </c>
      <c r="P412" s="32">
        <v>38412</v>
      </c>
      <c r="Q412" s="37">
        <v>38412</v>
      </c>
      <c r="R412" s="33">
        <v>6.7</v>
      </c>
      <c r="S412" s="33">
        <v>6.5449999999999999</v>
      </c>
      <c r="T412" s="33">
        <v>6.6262999999999996</v>
      </c>
      <c r="U412" s="34">
        <v>669500</v>
      </c>
      <c r="V412" s="33">
        <v>82</v>
      </c>
      <c r="W412" s="33">
        <v>31</v>
      </c>
    </row>
    <row r="413" spans="14:23" outlineLevel="2" x14ac:dyDescent="0.2">
      <c r="N413" s="29">
        <v>38412</v>
      </c>
      <c r="O413" s="29">
        <v>38413</v>
      </c>
      <c r="P413" s="29">
        <v>38413</v>
      </c>
      <c r="Q413" s="37">
        <v>38412</v>
      </c>
      <c r="R413" s="30">
        <v>6.6749999999999998</v>
      </c>
      <c r="S413" s="30">
        <v>6.54</v>
      </c>
      <c r="T413" s="30">
        <v>6.6322000000000001</v>
      </c>
      <c r="U413" s="31">
        <v>501800</v>
      </c>
      <c r="V413" s="30">
        <v>73</v>
      </c>
      <c r="W413" s="30">
        <v>33</v>
      </c>
    </row>
    <row r="414" spans="14:23" outlineLevel="2" x14ac:dyDescent="0.2">
      <c r="N414" s="32">
        <v>38413</v>
      </c>
      <c r="O414" s="32">
        <v>38414</v>
      </c>
      <c r="P414" s="32">
        <v>38414</v>
      </c>
      <c r="Q414" s="37">
        <v>38412</v>
      </c>
      <c r="R414" s="33">
        <v>6.6749999999999998</v>
      </c>
      <c r="S414" s="33">
        <v>6.5449999999999999</v>
      </c>
      <c r="T414" s="33">
        <v>6.6143999999999998</v>
      </c>
      <c r="U414" s="34">
        <v>462300</v>
      </c>
      <c r="V414" s="33">
        <v>69</v>
      </c>
      <c r="W414" s="33">
        <v>31</v>
      </c>
    </row>
    <row r="415" spans="14:23" outlineLevel="2" x14ac:dyDescent="0.2">
      <c r="N415" s="29">
        <v>38414</v>
      </c>
      <c r="O415" s="29">
        <v>38415</v>
      </c>
      <c r="P415" s="29">
        <v>38415</v>
      </c>
      <c r="Q415" s="37">
        <v>38412</v>
      </c>
      <c r="R415" s="30">
        <v>6.7949999999999999</v>
      </c>
      <c r="S415" s="30">
        <v>6.6</v>
      </c>
      <c r="T415" s="30">
        <v>6.7159000000000004</v>
      </c>
      <c r="U415" s="31">
        <v>405500</v>
      </c>
      <c r="V415" s="30">
        <v>59</v>
      </c>
      <c r="W415" s="30">
        <v>22</v>
      </c>
    </row>
    <row r="416" spans="14:23" outlineLevel="2" x14ac:dyDescent="0.2">
      <c r="N416" s="32">
        <v>38415</v>
      </c>
      <c r="O416" s="32">
        <v>38416</v>
      </c>
      <c r="P416" s="32">
        <v>38418</v>
      </c>
      <c r="Q416" s="37">
        <v>38412</v>
      </c>
      <c r="R416" s="33">
        <v>6.73</v>
      </c>
      <c r="S416" s="33">
        <v>6.45</v>
      </c>
      <c r="T416" s="33">
        <v>6.5115999999999996</v>
      </c>
      <c r="U416" s="34">
        <v>498800</v>
      </c>
      <c r="V416" s="33">
        <v>69</v>
      </c>
      <c r="W416" s="33">
        <v>29</v>
      </c>
    </row>
    <row r="417" spans="14:23" outlineLevel="2" x14ac:dyDescent="0.2">
      <c r="N417" s="29">
        <v>38418</v>
      </c>
      <c r="O417" s="29">
        <v>38419</v>
      </c>
      <c r="P417" s="29">
        <v>38419</v>
      </c>
      <c r="Q417" s="37">
        <v>38412</v>
      </c>
      <c r="R417" s="30">
        <v>6.7</v>
      </c>
      <c r="S417" s="30">
        <v>6.6</v>
      </c>
      <c r="T417" s="30">
        <v>6.6590999999999996</v>
      </c>
      <c r="U417" s="31">
        <v>343300</v>
      </c>
      <c r="V417" s="30">
        <v>50</v>
      </c>
      <c r="W417" s="30">
        <v>22</v>
      </c>
    </row>
    <row r="418" spans="14:23" outlineLevel="2" x14ac:dyDescent="0.2">
      <c r="N418" s="32">
        <v>38419</v>
      </c>
      <c r="O418" s="32">
        <v>38420</v>
      </c>
      <c r="P418" s="32">
        <v>38420</v>
      </c>
      <c r="Q418" s="37">
        <v>38412</v>
      </c>
      <c r="R418" s="33">
        <v>6.99</v>
      </c>
      <c r="S418" s="33">
        <v>6.6849999999999996</v>
      </c>
      <c r="T418" s="33">
        <v>6.8148</v>
      </c>
      <c r="U418" s="34">
        <v>489300</v>
      </c>
      <c r="V418" s="33">
        <v>72</v>
      </c>
      <c r="W418" s="33">
        <v>31</v>
      </c>
    </row>
    <row r="419" spans="14:23" outlineLevel="2" x14ac:dyDescent="0.2">
      <c r="N419" s="29">
        <v>38420</v>
      </c>
      <c r="O419" s="29">
        <v>38421</v>
      </c>
      <c r="P419" s="29">
        <v>38421</v>
      </c>
      <c r="Q419" s="37">
        <v>38412</v>
      </c>
      <c r="R419" s="30">
        <v>7.06</v>
      </c>
      <c r="S419" s="30">
        <v>6.91</v>
      </c>
      <c r="T419" s="30">
        <v>6.9859999999999998</v>
      </c>
      <c r="U419" s="31">
        <v>474000</v>
      </c>
      <c r="V419" s="30">
        <v>68</v>
      </c>
      <c r="W419" s="30">
        <v>28</v>
      </c>
    </row>
    <row r="420" spans="14:23" outlineLevel="2" x14ac:dyDescent="0.2">
      <c r="N420" s="32">
        <v>38421</v>
      </c>
      <c r="O420" s="32">
        <v>38422</v>
      </c>
      <c r="P420" s="32">
        <v>38422</v>
      </c>
      <c r="Q420" s="37">
        <v>38412</v>
      </c>
      <c r="R420" s="33">
        <v>6.99</v>
      </c>
      <c r="S420" s="33">
        <v>6.87</v>
      </c>
      <c r="T420" s="33">
        <v>6.91</v>
      </c>
      <c r="U420" s="34">
        <v>369300</v>
      </c>
      <c r="V420" s="33">
        <v>54</v>
      </c>
      <c r="W420" s="33">
        <v>27</v>
      </c>
    </row>
    <row r="421" spans="14:23" outlineLevel="2" x14ac:dyDescent="0.2">
      <c r="N421" s="29">
        <v>38422</v>
      </c>
      <c r="O421" s="29">
        <v>38423</v>
      </c>
      <c r="P421" s="29">
        <v>38425</v>
      </c>
      <c r="Q421" s="37">
        <v>38412</v>
      </c>
      <c r="R421" s="30">
        <v>6.8</v>
      </c>
      <c r="S421" s="30">
        <v>6.68</v>
      </c>
      <c r="T421" s="30">
        <v>6.7321</v>
      </c>
      <c r="U421" s="31">
        <v>263700</v>
      </c>
      <c r="V421" s="30">
        <v>45</v>
      </c>
      <c r="W421" s="30">
        <v>26</v>
      </c>
    </row>
    <row r="422" spans="14:23" outlineLevel="2" x14ac:dyDescent="0.2">
      <c r="N422" s="32">
        <v>38425</v>
      </c>
      <c r="O422" s="32">
        <v>38426</v>
      </c>
      <c r="P422" s="32">
        <v>38426</v>
      </c>
      <c r="Q422" s="37">
        <v>38412</v>
      </c>
      <c r="R422" s="33">
        <v>6.99</v>
      </c>
      <c r="S422" s="33">
        <v>6.8</v>
      </c>
      <c r="T422" s="33">
        <v>6.8586999999999998</v>
      </c>
      <c r="U422" s="34">
        <v>493900</v>
      </c>
      <c r="V422" s="33">
        <v>68</v>
      </c>
      <c r="W422" s="33">
        <v>28</v>
      </c>
    </row>
    <row r="423" spans="14:23" outlineLevel="1" x14ac:dyDescent="0.2">
      <c r="N423" s="29">
        <v>38426</v>
      </c>
      <c r="O423" s="29">
        <v>38427</v>
      </c>
      <c r="P423" s="29">
        <v>38427</v>
      </c>
      <c r="Q423" s="37">
        <v>38412</v>
      </c>
      <c r="R423" s="30">
        <v>7.2</v>
      </c>
      <c r="S423" s="30">
        <v>7.0750000000000002</v>
      </c>
      <c r="T423" s="30">
        <v>7.1553000000000004</v>
      </c>
      <c r="U423" s="31">
        <v>415100</v>
      </c>
      <c r="V423" s="30">
        <v>57</v>
      </c>
      <c r="W423" s="30">
        <v>28</v>
      </c>
    </row>
    <row r="424" spans="14:23" outlineLevel="2" x14ac:dyDescent="0.2">
      <c r="N424" s="32">
        <v>38427</v>
      </c>
      <c r="O424" s="32">
        <v>38428</v>
      </c>
      <c r="P424" s="32">
        <v>38428</v>
      </c>
      <c r="Q424" s="37">
        <v>38412</v>
      </c>
      <c r="R424" s="33">
        <v>7.12</v>
      </c>
      <c r="S424" s="33">
        <v>7.06</v>
      </c>
      <c r="T424" s="33">
        <v>7.0793999999999997</v>
      </c>
      <c r="U424" s="34">
        <v>477700</v>
      </c>
      <c r="V424" s="33">
        <v>68</v>
      </c>
      <c r="W424" s="33">
        <v>28</v>
      </c>
    </row>
    <row r="425" spans="14:23" outlineLevel="2" x14ac:dyDescent="0.2">
      <c r="N425" s="29">
        <v>38428</v>
      </c>
      <c r="O425" s="29">
        <v>38429</v>
      </c>
      <c r="P425" s="29">
        <v>38429</v>
      </c>
      <c r="Q425" s="37">
        <v>38412</v>
      </c>
      <c r="R425" s="30">
        <v>7.3449999999999998</v>
      </c>
      <c r="S425" s="30">
        <v>7.0250000000000004</v>
      </c>
      <c r="T425" s="30">
        <v>7.2504</v>
      </c>
      <c r="U425" s="31">
        <v>617400</v>
      </c>
      <c r="V425" s="30">
        <v>76</v>
      </c>
      <c r="W425" s="30">
        <v>25</v>
      </c>
    </row>
    <row r="426" spans="14:23" outlineLevel="2" x14ac:dyDescent="0.2">
      <c r="N426" s="32">
        <v>38429</v>
      </c>
      <c r="O426" s="32">
        <v>38430</v>
      </c>
      <c r="P426" s="32">
        <v>38432</v>
      </c>
      <c r="Q426" s="37">
        <v>38412</v>
      </c>
      <c r="R426" s="33">
        <v>7.18</v>
      </c>
      <c r="S426" s="33">
        <v>7.05</v>
      </c>
      <c r="T426" s="33">
        <v>7.1174999999999997</v>
      </c>
      <c r="U426" s="34">
        <v>655400</v>
      </c>
      <c r="V426" s="33">
        <v>84</v>
      </c>
      <c r="W426" s="33">
        <v>26</v>
      </c>
    </row>
    <row r="427" spans="14:23" outlineLevel="2" x14ac:dyDescent="0.2">
      <c r="N427" s="29">
        <v>38432</v>
      </c>
      <c r="O427" s="29">
        <v>38433</v>
      </c>
      <c r="P427" s="29">
        <v>38433</v>
      </c>
      <c r="Q427" s="37">
        <v>38412</v>
      </c>
      <c r="R427" s="30">
        <v>7.22</v>
      </c>
      <c r="S427" s="30">
        <v>7.13</v>
      </c>
      <c r="T427" s="30">
        <v>7.1654</v>
      </c>
      <c r="U427" s="31">
        <v>355900</v>
      </c>
      <c r="V427" s="30">
        <v>55</v>
      </c>
      <c r="W427" s="30">
        <v>26</v>
      </c>
    </row>
    <row r="428" spans="14:23" outlineLevel="2" x14ac:dyDescent="0.2">
      <c r="N428" s="32">
        <v>38433</v>
      </c>
      <c r="O428" s="32">
        <v>38434</v>
      </c>
      <c r="P428" s="32">
        <v>38434</v>
      </c>
      <c r="Q428" s="37">
        <v>38412</v>
      </c>
      <c r="R428" s="33">
        <v>7.3274999999999997</v>
      </c>
      <c r="S428" s="33">
        <v>7.2149999999999999</v>
      </c>
      <c r="T428" s="33">
        <v>7.2455999999999996</v>
      </c>
      <c r="U428" s="34">
        <v>565100</v>
      </c>
      <c r="V428" s="33">
        <v>76</v>
      </c>
      <c r="W428" s="33">
        <v>33</v>
      </c>
    </row>
    <row r="429" spans="14:23" outlineLevel="2" x14ac:dyDescent="0.2">
      <c r="N429" s="29">
        <v>38434</v>
      </c>
      <c r="O429" s="29">
        <v>38435</v>
      </c>
      <c r="P429" s="29">
        <v>38435</v>
      </c>
      <c r="Q429" s="37">
        <v>38412</v>
      </c>
      <c r="R429" s="30">
        <v>7.165</v>
      </c>
      <c r="S429" s="30">
        <v>7.07</v>
      </c>
      <c r="T429" s="30">
        <v>7.1075999999999997</v>
      </c>
      <c r="U429" s="31">
        <v>416900</v>
      </c>
      <c r="V429" s="30">
        <v>58</v>
      </c>
      <c r="W429" s="30">
        <v>28</v>
      </c>
    </row>
    <row r="430" spans="14:23" outlineLevel="2" x14ac:dyDescent="0.2">
      <c r="N430" s="32">
        <v>38435</v>
      </c>
      <c r="O430" s="32">
        <v>38436</v>
      </c>
      <c r="P430" s="32">
        <v>38439</v>
      </c>
      <c r="Q430" s="37">
        <v>38412</v>
      </c>
      <c r="R430" s="33">
        <v>7.125</v>
      </c>
      <c r="S430" s="33">
        <v>7</v>
      </c>
      <c r="T430" s="33">
        <v>7.0754000000000001</v>
      </c>
      <c r="U430" s="34">
        <v>622700</v>
      </c>
      <c r="V430" s="33">
        <v>86</v>
      </c>
      <c r="W430" s="33">
        <v>31</v>
      </c>
    </row>
    <row r="431" spans="14:23" outlineLevel="2" x14ac:dyDescent="0.2">
      <c r="N431" s="29">
        <v>38439</v>
      </c>
      <c r="O431" s="29">
        <v>38440</v>
      </c>
      <c r="P431" s="29">
        <v>38440</v>
      </c>
      <c r="Q431" s="37">
        <v>38412</v>
      </c>
      <c r="R431" s="30">
        <v>6.96</v>
      </c>
      <c r="S431" s="30">
        <v>6.9</v>
      </c>
      <c r="T431" s="30">
        <v>6.9409000000000001</v>
      </c>
      <c r="U431" s="31">
        <v>449700</v>
      </c>
      <c r="V431" s="30">
        <v>68</v>
      </c>
      <c r="W431" s="30">
        <v>29</v>
      </c>
    </row>
    <row r="432" spans="14:23" outlineLevel="2" x14ac:dyDescent="0.2">
      <c r="N432" s="32">
        <v>38440</v>
      </c>
      <c r="O432" s="32">
        <v>38441</v>
      </c>
      <c r="P432" s="32">
        <v>38441</v>
      </c>
      <c r="Q432" s="37">
        <v>38412</v>
      </c>
      <c r="R432" s="33">
        <v>7.08</v>
      </c>
      <c r="S432" s="33">
        <v>6.89</v>
      </c>
      <c r="T432" s="33">
        <v>6.9332000000000003</v>
      </c>
      <c r="U432" s="34">
        <v>405600</v>
      </c>
      <c r="V432" s="33">
        <v>57</v>
      </c>
      <c r="W432" s="33">
        <v>26</v>
      </c>
    </row>
    <row r="433" spans="14:23" outlineLevel="2" x14ac:dyDescent="0.2">
      <c r="N433" s="29">
        <v>38441</v>
      </c>
      <c r="O433" s="29">
        <v>38442</v>
      </c>
      <c r="P433" s="29">
        <v>38442</v>
      </c>
      <c r="Q433" s="37">
        <v>38412</v>
      </c>
      <c r="R433" s="30">
        <v>7.22</v>
      </c>
      <c r="S433" s="30">
        <v>7.12</v>
      </c>
      <c r="T433" s="30">
        <v>7.1708999999999996</v>
      </c>
      <c r="U433" s="31">
        <v>429200</v>
      </c>
      <c r="V433" s="30">
        <v>56</v>
      </c>
      <c r="W433" s="30">
        <v>27</v>
      </c>
    </row>
    <row r="434" spans="14:23" ht="18.75" outlineLevel="2" x14ac:dyDescent="0.2">
      <c r="N434" s="29"/>
      <c r="O434" s="29"/>
      <c r="P434" s="29"/>
      <c r="Q434" s="38" t="s">
        <v>64</v>
      </c>
      <c r="R434" s="30"/>
      <c r="S434" s="30"/>
      <c r="T434" s="30">
        <f>SUBTOTAL(1,T412:T433)</f>
        <v>6.9228499999999977</v>
      </c>
      <c r="U434" s="31"/>
      <c r="V434" s="30"/>
      <c r="W434" s="30"/>
    </row>
    <row r="435" spans="14:23" outlineLevel="2" x14ac:dyDescent="0.2">
      <c r="N435" s="32">
        <v>38442</v>
      </c>
      <c r="O435" s="32">
        <v>38443</v>
      </c>
      <c r="P435" s="32">
        <v>38443</v>
      </c>
      <c r="Q435" s="37">
        <v>38443</v>
      </c>
      <c r="R435" s="33">
        <v>7.66</v>
      </c>
      <c r="S435" s="33">
        <v>7.35</v>
      </c>
      <c r="T435" s="33">
        <v>7.4661999999999997</v>
      </c>
      <c r="U435" s="34">
        <v>544800</v>
      </c>
      <c r="V435" s="33">
        <v>83</v>
      </c>
      <c r="W435" s="33">
        <v>35</v>
      </c>
    </row>
    <row r="436" spans="14:23" outlineLevel="2" x14ac:dyDescent="0.2">
      <c r="N436" s="29">
        <v>38443</v>
      </c>
      <c r="O436" s="29">
        <v>38444</v>
      </c>
      <c r="P436" s="29">
        <v>38446</v>
      </c>
      <c r="Q436" s="37">
        <v>38443</v>
      </c>
      <c r="R436" s="30">
        <v>7.68</v>
      </c>
      <c r="S436" s="30">
        <v>7.51</v>
      </c>
      <c r="T436" s="30">
        <v>7.5693999999999999</v>
      </c>
      <c r="U436" s="31">
        <v>682800</v>
      </c>
      <c r="V436" s="30">
        <v>89</v>
      </c>
      <c r="W436" s="30">
        <v>36</v>
      </c>
    </row>
    <row r="437" spans="14:23" outlineLevel="2" x14ac:dyDescent="0.2">
      <c r="N437" s="32">
        <v>38446</v>
      </c>
      <c r="O437" s="32">
        <v>38447</v>
      </c>
      <c r="P437" s="32">
        <v>38447</v>
      </c>
      <c r="Q437" s="37">
        <v>38443</v>
      </c>
      <c r="R437" s="33">
        <v>7.88</v>
      </c>
      <c r="S437" s="33">
        <v>7.64</v>
      </c>
      <c r="T437" s="33">
        <v>7.8003999999999998</v>
      </c>
      <c r="U437" s="34">
        <v>715000</v>
      </c>
      <c r="V437" s="33">
        <v>83</v>
      </c>
      <c r="W437" s="33">
        <v>32</v>
      </c>
    </row>
    <row r="438" spans="14:23" outlineLevel="2" x14ac:dyDescent="0.2">
      <c r="N438" s="29">
        <v>38447</v>
      </c>
      <c r="O438" s="29">
        <v>38448</v>
      </c>
      <c r="P438" s="29">
        <v>38448</v>
      </c>
      <c r="Q438" s="37">
        <v>38443</v>
      </c>
      <c r="R438" s="30">
        <v>7.51</v>
      </c>
      <c r="S438" s="30">
        <v>7.36</v>
      </c>
      <c r="T438" s="30">
        <v>7.4429999999999996</v>
      </c>
      <c r="U438" s="31">
        <v>675000</v>
      </c>
      <c r="V438" s="30">
        <v>98</v>
      </c>
      <c r="W438" s="30">
        <v>33</v>
      </c>
    </row>
    <row r="439" spans="14:23" outlineLevel="2" x14ac:dyDescent="0.2">
      <c r="N439" s="32">
        <v>38448</v>
      </c>
      <c r="O439" s="32">
        <v>38449</v>
      </c>
      <c r="P439" s="32">
        <v>38449</v>
      </c>
      <c r="Q439" s="37">
        <v>38443</v>
      </c>
      <c r="R439" s="33">
        <v>7.57</v>
      </c>
      <c r="S439" s="33">
        <v>7.41</v>
      </c>
      <c r="T439" s="33">
        <v>7.4626999999999999</v>
      </c>
      <c r="U439" s="34">
        <v>512000</v>
      </c>
      <c r="V439" s="33">
        <v>70</v>
      </c>
      <c r="W439" s="33">
        <v>34</v>
      </c>
    </row>
    <row r="440" spans="14:23" outlineLevel="2" x14ac:dyDescent="0.2">
      <c r="N440" s="29">
        <v>38449</v>
      </c>
      <c r="O440" s="29">
        <v>38450</v>
      </c>
      <c r="P440" s="29">
        <v>38450</v>
      </c>
      <c r="Q440" s="37">
        <v>38443</v>
      </c>
      <c r="R440" s="30">
        <v>7.5650000000000004</v>
      </c>
      <c r="S440" s="30">
        <v>7.38</v>
      </c>
      <c r="T440" s="30">
        <v>7.5023</v>
      </c>
      <c r="U440" s="31">
        <v>561100</v>
      </c>
      <c r="V440" s="30">
        <v>82</v>
      </c>
      <c r="W440" s="30">
        <v>35</v>
      </c>
    </row>
    <row r="441" spans="14:23" outlineLevel="2" x14ac:dyDescent="0.2">
      <c r="N441" s="32">
        <v>38450</v>
      </c>
      <c r="O441" s="32">
        <v>38451</v>
      </c>
      <c r="P441" s="32">
        <v>38453</v>
      </c>
      <c r="Q441" s="37">
        <v>38443</v>
      </c>
      <c r="R441" s="33">
        <v>7.31</v>
      </c>
      <c r="S441" s="33">
        <v>7.2</v>
      </c>
      <c r="T441" s="33">
        <v>7.2628000000000004</v>
      </c>
      <c r="U441" s="34">
        <v>606900</v>
      </c>
      <c r="V441" s="33">
        <v>77</v>
      </c>
      <c r="W441" s="33">
        <v>29</v>
      </c>
    </row>
    <row r="442" spans="14:23" outlineLevel="2" x14ac:dyDescent="0.2">
      <c r="N442" s="29">
        <v>38453</v>
      </c>
      <c r="O442" s="29">
        <v>38454</v>
      </c>
      <c r="P442" s="29">
        <v>38454</v>
      </c>
      <c r="Q442" s="37">
        <v>38443</v>
      </c>
      <c r="R442" s="30">
        <v>7.28</v>
      </c>
      <c r="S442" s="30">
        <v>7.085</v>
      </c>
      <c r="T442" s="30">
        <v>7.1651999999999996</v>
      </c>
      <c r="U442" s="31">
        <v>371300</v>
      </c>
      <c r="V442" s="30">
        <v>58</v>
      </c>
      <c r="W442" s="30">
        <v>33</v>
      </c>
    </row>
    <row r="443" spans="14:23" outlineLevel="2" x14ac:dyDescent="0.2">
      <c r="N443" s="32">
        <v>38454</v>
      </c>
      <c r="O443" s="32">
        <v>38455</v>
      </c>
      <c r="P443" s="32">
        <v>38455</v>
      </c>
      <c r="Q443" s="37">
        <v>38443</v>
      </c>
      <c r="R443" s="33">
        <v>7.375</v>
      </c>
      <c r="S443" s="33">
        <v>7.25</v>
      </c>
      <c r="T443" s="33">
        <v>7.3409000000000004</v>
      </c>
      <c r="U443" s="34">
        <v>377900</v>
      </c>
      <c r="V443" s="33">
        <v>63</v>
      </c>
      <c r="W443" s="33">
        <v>32</v>
      </c>
    </row>
    <row r="444" spans="14:23" outlineLevel="2" x14ac:dyDescent="0.2">
      <c r="N444" s="29">
        <v>38455</v>
      </c>
      <c r="O444" s="29">
        <v>38456</v>
      </c>
      <c r="P444" s="29">
        <v>38456</v>
      </c>
      <c r="Q444" s="37">
        <v>38443</v>
      </c>
      <c r="R444" s="30">
        <v>7.1</v>
      </c>
      <c r="S444" s="30">
        <v>7.04</v>
      </c>
      <c r="T444" s="30">
        <v>7.0708000000000002</v>
      </c>
      <c r="U444" s="31">
        <v>413200</v>
      </c>
      <c r="V444" s="30">
        <v>65</v>
      </c>
      <c r="W444" s="30">
        <v>34</v>
      </c>
    </row>
    <row r="445" spans="14:23" outlineLevel="1" x14ac:dyDescent="0.2">
      <c r="N445" s="32">
        <v>38456</v>
      </c>
      <c r="O445" s="32">
        <v>38457</v>
      </c>
      <c r="P445" s="32">
        <v>38457</v>
      </c>
      <c r="Q445" s="37">
        <v>38443</v>
      </c>
      <c r="R445" s="33">
        <v>7.08</v>
      </c>
      <c r="S445" s="33">
        <v>6.94</v>
      </c>
      <c r="T445" s="33">
        <v>7.0223000000000004</v>
      </c>
      <c r="U445" s="34">
        <v>430500</v>
      </c>
      <c r="V445" s="33">
        <v>63</v>
      </c>
      <c r="W445" s="33">
        <v>31</v>
      </c>
    </row>
    <row r="446" spans="14:23" outlineLevel="2" x14ac:dyDescent="0.2">
      <c r="N446" s="29">
        <v>38457</v>
      </c>
      <c r="O446" s="29">
        <v>38458</v>
      </c>
      <c r="P446" s="29">
        <v>38460</v>
      </c>
      <c r="Q446" s="37">
        <v>38443</v>
      </c>
      <c r="R446" s="30">
        <v>7.01</v>
      </c>
      <c r="S446" s="30">
        <v>6.91</v>
      </c>
      <c r="T446" s="30">
        <v>6.9538000000000002</v>
      </c>
      <c r="U446" s="31">
        <v>391200</v>
      </c>
      <c r="V446" s="30">
        <v>59</v>
      </c>
      <c r="W446" s="30">
        <v>32</v>
      </c>
    </row>
    <row r="447" spans="14:23" outlineLevel="2" x14ac:dyDescent="0.2">
      <c r="N447" s="32">
        <v>38460</v>
      </c>
      <c r="O447" s="32">
        <v>38461</v>
      </c>
      <c r="P447" s="32">
        <v>38461</v>
      </c>
      <c r="Q447" s="37">
        <v>38443</v>
      </c>
      <c r="R447" s="33">
        <v>7.0350000000000001</v>
      </c>
      <c r="S447" s="33">
        <v>6.91</v>
      </c>
      <c r="T447" s="33">
        <v>6.9511000000000003</v>
      </c>
      <c r="U447" s="34">
        <v>544100</v>
      </c>
      <c r="V447" s="33">
        <v>70</v>
      </c>
      <c r="W447" s="33">
        <v>31</v>
      </c>
    </row>
    <row r="448" spans="14:23" outlineLevel="2" x14ac:dyDescent="0.2">
      <c r="N448" s="29">
        <v>38461</v>
      </c>
      <c r="O448" s="29">
        <v>38462</v>
      </c>
      <c r="P448" s="29">
        <v>38462</v>
      </c>
      <c r="Q448" s="37">
        <v>38443</v>
      </c>
      <c r="R448" s="30">
        <v>7.04</v>
      </c>
      <c r="S448" s="30">
        <v>6.94</v>
      </c>
      <c r="T448" s="30">
        <v>7.0044000000000004</v>
      </c>
      <c r="U448" s="31">
        <v>371300</v>
      </c>
      <c r="V448" s="30">
        <v>55</v>
      </c>
      <c r="W448" s="30">
        <v>29</v>
      </c>
    </row>
    <row r="449" spans="14:23" outlineLevel="2" x14ac:dyDescent="0.2">
      <c r="N449" s="32">
        <v>38462</v>
      </c>
      <c r="O449" s="32">
        <v>38463</v>
      </c>
      <c r="P449" s="32">
        <v>38463</v>
      </c>
      <c r="Q449" s="37">
        <v>38443</v>
      </c>
      <c r="R449" s="33">
        <v>7.13</v>
      </c>
      <c r="S449" s="33">
        <v>7.05</v>
      </c>
      <c r="T449" s="33">
        <v>7.0972</v>
      </c>
      <c r="U449" s="34">
        <v>336200</v>
      </c>
      <c r="V449" s="33">
        <v>50</v>
      </c>
      <c r="W449" s="33">
        <v>29</v>
      </c>
    </row>
    <row r="450" spans="14:23" outlineLevel="2" x14ac:dyDescent="0.2">
      <c r="N450" s="29">
        <v>38463</v>
      </c>
      <c r="O450" s="29">
        <v>38464</v>
      </c>
      <c r="P450" s="29">
        <v>38464</v>
      </c>
      <c r="Q450" s="37">
        <v>38443</v>
      </c>
      <c r="R450" s="30">
        <v>6.97</v>
      </c>
      <c r="S450" s="30">
        <v>6.88</v>
      </c>
      <c r="T450" s="30">
        <v>6.9298000000000002</v>
      </c>
      <c r="U450" s="31">
        <v>415000</v>
      </c>
      <c r="V450" s="30">
        <v>55</v>
      </c>
      <c r="W450" s="30">
        <v>31</v>
      </c>
    </row>
    <row r="451" spans="14:23" outlineLevel="2" x14ac:dyDescent="0.2">
      <c r="N451" s="32">
        <v>38464</v>
      </c>
      <c r="O451" s="32">
        <v>38465</v>
      </c>
      <c r="P451" s="32">
        <v>38467</v>
      </c>
      <c r="Q451" s="37">
        <v>38443</v>
      </c>
      <c r="R451" s="33">
        <v>7.17</v>
      </c>
      <c r="S451" s="33">
        <v>7.03</v>
      </c>
      <c r="T451" s="33">
        <v>7.0555000000000003</v>
      </c>
      <c r="U451" s="34">
        <v>459800</v>
      </c>
      <c r="V451" s="33">
        <v>58</v>
      </c>
      <c r="W451" s="33">
        <v>28</v>
      </c>
    </row>
    <row r="452" spans="14:23" outlineLevel="2" x14ac:dyDescent="0.2">
      <c r="N452" s="29">
        <v>38467</v>
      </c>
      <c r="O452" s="29">
        <v>38468</v>
      </c>
      <c r="P452" s="29">
        <v>38468</v>
      </c>
      <c r="Q452" s="37">
        <v>38443</v>
      </c>
      <c r="R452" s="30">
        <v>7.29</v>
      </c>
      <c r="S452" s="30">
        <v>7.24</v>
      </c>
      <c r="T452" s="30">
        <v>7.2670000000000003</v>
      </c>
      <c r="U452" s="31">
        <v>392200</v>
      </c>
      <c r="V452" s="30">
        <v>57</v>
      </c>
      <c r="W452" s="30">
        <v>34</v>
      </c>
    </row>
    <row r="453" spans="14:23" outlineLevel="2" x14ac:dyDescent="0.2">
      <c r="N453" s="32">
        <v>38468</v>
      </c>
      <c r="O453" s="32">
        <v>38469</v>
      </c>
      <c r="P453" s="32">
        <v>38469</v>
      </c>
      <c r="Q453" s="37">
        <v>38443</v>
      </c>
      <c r="R453" s="33">
        <v>7.12</v>
      </c>
      <c r="S453" s="33">
        <v>7.0449999999999999</v>
      </c>
      <c r="T453" s="33">
        <v>7.0808</v>
      </c>
      <c r="U453" s="34">
        <v>435900</v>
      </c>
      <c r="V453" s="33">
        <v>66</v>
      </c>
      <c r="W453" s="33">
        <v>34</v>
      </c>
    </row>
    <row r="454" spans="14:23" outlineLevel="2" x14ac:dyDescent="0.2">
      <c r="N454" s="29">
        <v>38469</v>
      </c>
      <c r="O454" s="29">
        <v>38470</v>
      </c>
      <c r="P454" s="29">
        <v>38470</v>
      </c>
      <c r="Q454" s="37">
        <v>38443</v>
      </c>
      <c r="R454" s="30">
        <v>7.1449999999999996</v>
      </c>
      <c r="S454" s="30">
        <v>6.9450000000000003</v>
      </c>
      <c r="T454" s="30">
        <v>7.1040999999999999</v>
      </c>
      <c r="U454" s="31">
        <v>354400</v>
      </c>
      <c r="V454" s="30">
        <v>52</v>
      </c>
      <c r="W454" s="30">
        <v>29</v>
      </c>
    </row>
    <row r="455" spans="14:23" outlineLevel="2" x14ac:dyDescent="0.2">
      <c r="N455" s="32">
        <v>38470</v>
      </c>
      <c r="O455" s="32">
        <v>38471</v>
      </c>
      <c r="P455" s="32">
        <v>38472</v>
      </c>
      <c r="Q455" s="37">
        <v>38443</v>
      </c>
      <c r="R455" s="33">
        <v>6.7</v>
      </c>
      <c r="S455" s="33">
        <v>6.61</v>
      </c>
      <c r="T455" s="33">
        <v>6.6596000000000002</v>
      </c>
      <c r="U455" s="34">
        <v>318700</v>
      </c>
      <c r="V455" s="33">
        <v>56</v>
      </c>
      <c r="W455" s="33">
        <v>29</v>
      </c>
    </row>
    <row r="456" spans="14:23" ht="18.75" outlineLevel="2" x14ac:dyDescent="0.2">
      <c r="N456" s="32"/>
      <c r="O456" s="32"/>
      <c r="P456" s="32"/>
      <c r="Q456" s="38" t="s">
        <v>65</v>
      </c>
      <c r="R456" s="33"/>
      <c r="S456" s="33"/>
      <c r="T456" s="33">
        <f>SUBTOTAL(1,T435:T455)</f>
        <v>7.2004428571428578</v>
      </c>
      <c r="U456" s="34"/>
      <c r="V456" s="33"/>
      <c r="W456" s="33"/>
    </row>
    <row r="457" spans="14:23" outlineLevel="2" x14ac:dyDescent="0.2">
      <c r="N457" s="29">
        <v>38471</v>
      </c>
      <c r="O457" s="29">
        <v>38473</v>
      </c>
      <c r="P457" s="29">
        <v>38474</v>
      </c>
      <c r="Q457" s="37">
        <v>38473</v>
      </c>
      <c r="R457" s="30">
        <v>6.71</v>
      </c>
      <c r="S457" s="30">
        <v>6.58</v>
      </c>
      <c r="T457" s="30">
        <v>6.6380999999999997</v>
      </c>
      <c r="U457" s="31">
        <v>564400</v>
      </c>
      <c r="V457" s="30">
        <v>83</v>
      </c>
      <c r="W457" s="30">
        <v>35</v>
      </c>
    </row>
    <row r="458" spans="14:23" outlineLevel="2" x14ac:dyDescent="0.2">
      <c r="N458" s="32">
        <v>38474</v>
      </c>
      <c r="O458" s="32">
        <v>38475</v>
      </c>
      <c r="P458" s="32">
        <v>38475</v>
      </c>
      <c r="Q458" s="37">
        <v>38473</v>
      </c>
      <c r="R458" s="33">
        <v>6.58</v>
      </c>
      <c r="S458" s="33">
        <v>6.45</v>
      </c>
      <c r="T458" s="33">
        <v>6.4977999999999998</v>
      </c>
      <c r="U458" s="34">
        <v>364100</v>
      </c>
      <c r="V458" s="33">
        <v>56</v>
      </c>
      <c r="W458" s="33">
        <v>32</v>
      </c>
    </row>
    <row r="459" spans="14:23" outlineLevel="2" x14ac:dyDescent="0.2">
      <c r="N459" s="29">
        <v>38475</v>
      </c>
      <c r="O459" s="29">
        <v>38476</v>
      </c>
      <c r="P459" s="29">
        <v>38476</v>
      </c>
      <c r="Q459" s="37">
        <v>38473</v>
      </c>
      <c r="R459" s="30">
        <v>6.68</v>
      </c>
      <c r="S459" s="30">
        <v>6.59</v>
      </c>
      <c r="T459" s="30">
        <v>6.6138000000000003</v>
      </c>
      <c r="U459" s="31">
        <v>399700</v>
      </c>
      <c r="V459" s="30">
        <v>60</v>
      </c>
      <c r="W459" s="30">
        <v>31</v>
      </c>
    </row>
    <row r="460" spans="14:23" outlineLevel="2" x14ac:dyDescent="0.2">
      <c r="N460" s="32">
        <v>38476</v>
      </c>
      <c r="O460" s="32">
        <v>38477</v>
      </c>
      <c r="P460" s="32">
        <v>38477</v>
      </c>
      <c r="Q460" s="37">
        <v>38473</v>
      </c>
      <c r="R460" s="33">
        <v>6.55</v>
      </c>
      <c r="S460" s="33">
        <v>6.44</v>
      </c>
      <c r="T460" s="33">
        <v>6.4855999999999998</v>
      </c>
      <c r="U460" s="34">
        <v>494600</v>
      </c>
      <c r="V460" s="33">
        <v>74</v>
      </c>
      <c r="W460" s="33">
        <v>33</v>
      </c>
    </row>
    <row r="461" spans="14:23" outlineLevel="2" x14ac:dyDescent="0.2">
      <c r="N461" s="29">
        <v>38477</v>
      </c>
      <c r="O461" s="29">
        <v>38478</v>
      </c>
      <c r="P461" s="29">
        <v>38478</v>
      </c>
      <c r="Q461" s="37">
        <v>38473</v>
      </c>
      <c r="R461" s="30">
        <v>6.7</v>
      </c>
      <c r="S461" s="30">
        <v>6.58</v>
      </c>
      <c r="T461" s="30">
        <v>6.6512000000000002</v>
      </c>
      <c r="U461" s="31">
        <v>427600</v>
      </c>
      <c r="V461" s="30">
        <v>60</v>
      </c>
      <c r="W461" s="30">
        <v>30</v>
      </c>
    </row>
    <row r="462" spans="14:23" outlineLevel="2" x14ac:dyDescent="0.2">
      <c r="N462" s="32">
        <v>38478</v>
      </c>
      <c r="O462" s="32">
        <v>38479</v>
      </c>
      <c r="P462" s="32">
        <v>38481</v>
      </c>
      <c r="Q462" s="37">
        <v>38473</v>
      </c>
      <c r="R462" s="33">
        <v>6.7</v>
      </c>
      <c r="S462" s="33">
        <v>6.62</v>
      </c>
      <c r="T462" s="33">
        <v>6.665</v>
      </c>
      <c r="U462" s="34">
        <v>370100</v>
      </c>
      <c r="V462" s="33">
        <v>52</v>
      </c>
      <c r="W462" s="33">
        <v>32</v>
      </c>
    </row>
    <row r="463" spans="14:23" outlineLevel="2" x14ac:dyDescent="0.2">
      <c r="N463" s="29">
        <v>38481</v>
      </c>
      <c r="O463" s="29">
        <v>38482</v>
      </c>
      <c r="P463" s="29">
        <v>38482</v>
      </c>
      <c r="Q463" s="37">
        <v>38473</v>
      </c>
      <c r="R463" s="30">
        <v>6.59</v>
      </c>
      <c r="S463" s="30">
        <v>6.53</v>
      </c>
      <c r="T463" s="30">
        <v>6.5580999999999996</v>
      </c>
      <c r="U463" s="31">
        <v>459000</v>
      </c>
      <c r="V463" s="30">
        <v>66</v>
      </c>
      <c r="W463" s="30">
        <v>35</v>
      </c>
    </row>
    <row r="464" spans="14:23" outlineLevel="2" x14ac:dyDescent="0.2">
      <c r="N464" s="32">
        <v>38482</v>
      </c>
      <c r="O464" s="32">
        <v>38483</v>
      </c>
      <c r="P464" s="32">
        <v>38483</v>
      </c>
      <c r="Q464" s="37">
        <v>38473</v>
      </c>
      <c r="R464" s="33">
        <v>6.7424999999999997</v>
      </c>
      <c r="S464" s="33">
        <v>6.63</v>
      </c>
      <c r="T464" s="33">
        <v>6.6741000000000001</v>
      </c>
      <c r="U464" s="34">
        <v>607100</v>
      </c>
      <c r="V464" s="33">
        <v>86</v>
      </c>
      <c r="W464" s="33">
        <v>34</v>
      </c>
    </row>
    <row r="465" spans="14:23" outlineLevel="2" x14ac:dyDescent="0.2">
      <c r="N465" s="29">
        <v>38483</v>
      </c>
      <c r="O465" s="29">
        <v>38484</v>
      </c>
      <c r="P465" s="29">
        <v>38484</v>
      </c>
      <c r="Q465" s="37">
        <v>38473</v>
      </c>
      <c r="R465" s="30">
        <v>6.7</v>
      </c>
      <c r="S465" s="30">
        <v>6.585</v>
      </c>
      <c r="T465" s="30">
        <v>6.6326000000000001</v>
      </c>
      <c r="U465" s="31">
        <v>582100</v>
      </c>
      <c r="V465" s="30">
        <v>72</v>
      </c>
      <c r="W465" s="30">
        <v>31</v>
      </c>
    </row>
    <row r="466" spans="14:23" outlineLevel="2" x14ac:dyDescent="0.2">
      <c r="N466" s="32">
        <v>38484</v>
      </c>
      <c r="O466" s="32">
        <v>38485</v>
      </c>
      <c r="P466" s="32">
        <v>38485</v>
      </c>
      <c r="Q466" s="37">
        <v>38473</v>
      </c>
      <c r="R466" s="33">
        <v>6.6449999999999996</v>
      </c>
      <c r="S466" s="33">
        <v>6.54</v>
      </c>
      <c r="T466" s="33">
        <v>6.6249000000000002</v>
      </c>
      <c r="U466" s="34">
        <v>563900</v>
      </c>
      <c r="V466" s="33">
        <v>74</v>
      </c>
      <c r="W466" s="33">
        <v>35</v>
      </c>
    </row>
    <row r="467" spans="14:23" outlineLevel="2" x14ac:dyDescent="0.2">
      <c r="N467" s="29">
        <v>38485</v>
      </c>
      <c r="O467" s="29">
        <v>38486</v>
      </c>
      <c r="P467" s="29">
        <v>38488</v>
      </c>
      <c r="Q467" s="37">
        <v>38473</v>
      </c>
      <c r="R467" s="30">
        <v>6.4924999999999997</v>
      </c>
      <c r="S467" s="30">
        <v>6.4550000000000001</v>
      </c>
      <c r="T467" s="30">
        <v>6.4683000000000002</v>
      </c>
      <c r="U467" s="31">
        <v>304400</v>
      </c>
      <c r="V467" s="30">
        <v>40</v>
      </c>
      <c r="W467" s="30">
        <v>25</v>
      </c>
    </row>
    <row r="468" spans="14:23" outlineLevel="1" x14ac:dyDescent="0.2">
      <c r="N468" s="32">
        <v>38488</v>
      </c>
      <c r="O468" s="32">
        <v>38489</v>
      </c>
      <c r="P468" s="32">
        <v>38489</v>
      </c>
      <c r="Q468" s="37">
        <v>38473</v>
      </c>
      <c r="R468" s="33">
        <v>6.49</v>
      </c>
      <c r="S468" s="33">
        <v>6.3949999999999996</v>
      </c>
      <c r="T468" s="33">
        <v>6.4513999999999996</v>
      </c>
      <c r="U468" s="34">
        <v>356500</v>
      </c>
      <c r="V468" s="33">
        <v>49</v>
      </c>
      <c r="W468" s="33">
        <v>28</v>
      </c>
    </row>
    <row r="469" spans="14:23" outlineLevel="2" x14ac:dyDescent="0.2">
      <c r="N469" s="29">
        <v>38489</v>
      </c>
      <c r="O469" s="29">
        <v>38490</v>
      </c>
      <c r="P469" s="29">
        <v>38490</v>
      </c>
      <c r="Q469" s="37">
        <v>38473</v>
      </c>
      <c r="R469" s="30">
        <v>6.49</v>
      </c>
      <c r="S469" s="30">
        <v>6.3949999999999996</v>
      </c>
      <c r="T469" s="30">
        <v>6.4095000000000004</v>
      </c>
      <c r="U469" s="31">
        <v>434800</v>
      </c>
      <c r="V469" s="30">
        <v>55</v>
      </c>
      <c r="W469" s="30">
        <v>33</v>
      </c>
    </row>
    <row r="470" spans="14:23" outlineLevel="2" x14ac:dyDescent="0.2">
      <c r="N470" s="32">
        <v>38490</v>
      </c>
      <c r="O470" s="32">
        <v>38491</v>
      </c>
      <c r="P470" s="32">
        <v>38491</v>
      </c>
      <c r="Q470" s="37">
        <v>38473</v>
      </c>
      <c r="R470" s="33">
        <v>6.5449999999999999</v>
      </c>
      <c r="S470" s="33">
        <v>6.45</v>
      </c>
      <c r="T470" s="33">
        <v>6.4993999999999996</v>
      </c>
      <c r="U470" s="34">
        <v>563800</v>
      </c>
      <c r="V470" s="33">
        <v>74</v>
      </c>
      <c r="W470" s="33">
        <v>33</v>
      </c>
    </row>
    <row r="471" spans="14:23" outlineLevel="2" x14ac:dyDescent="0.2">
      <c r="N471" s="29">
        <v>38491</v>
      </c>
      <c r="O471" s="29">
        <v>38492</v>
      </c>
      <c r="P471" s="29">
        <v>38492</v>
      </c>
      <c r="Q471" s="37">
        <v>38473</v>
      </c>
      <c r="R471" s="30">
        <v>6.41</v>
      </c>
      <c r="S471" s="30">
        <v>6.37</v>
      </c>
      <c r="T471" s="30">
        <v>6.3883000000000001</v>
      </c>
      <c r="U471" s="31">
        <v>483700</v>
      </c>
      <c r="V471" s="30">
        <v>61</v>
      </c>
      <c r="W471" s="30">
        <v>27</v>
      </c>
    </row>
    <row r="472" spans="14:23" outlineLevel="2" x14ac:dyDescent="0.2">
      <c r="N472" s="32">
        <v>38492</v>
      </c>
      <c r="O472" s="32">
        <v>38493</v>
      </c>
      <c r="P472" s="32">
        <v>38495</v>
      </c>
      <c r="Q472" s="37">
        <v>38473</v>
      </c>
      <c r="R472" s="33">
        <v>6.3849999999999998</v>
      </c>
      <c r="S472" s="33">
        <v>6.3</v>
      </c>
      <c r="T472" s="33">
        <v>6.3616000000000001</v>
      </c>
      <c r="U472" s="34">
        <v>410000</v>
      </c>
      <c r="V472" s="33">
        <v>49</v>
      </c>
      <c r="W472" s="33">
        <v>26</v>
      </c>
    </row>
    <row r="473" spans="14:23" outlineLevel="2" x14ac:dyDescent="0.2">
      <c r="N473" s="29">
        <v>38495</v>
      </c>
      <c r="O473" s="29">
        <v>38496</v>
      </c>
      <c r="P473" s="29">
        <v>38496</v>
      </c>
      <c r="Q473" s="37">
        <v>38473</v>
      </c>
      <c r="R473" s="30">
        <v>6.48</v>
      </c>
      <c r="S473" s="30">
        <v>6.26</v>
      </c>
      <c r="T473" s="30">
        <v>6.3277999999999999</v>
      </c>
      <c r="U473" s="31">
        <v>504600</v>
      </c>
      <c r="V473" s="30">
        <v>79</v>
      </c>
      <c r="W473" s="30">
        <v>31</v>
      </c>
    </row>
    <row r="474" spans="14:23" outlineLevel="2" x14ac:dyDescent="0.2">
      <c r="N474" s="32">
        <v>38496</v>
      </c>
      <c r="O474" s="32">
        <v>38497</v>
      </c>
      <c r="P474" s="32">
        <v>38497</v>
      </c>
      <c r="Q474" s="37">
        <v>38473</v>
      </c>
      <c r="R474" s="33">
        <v>6.48</v>
      </c>
      <c r="S474" s="33">
        <v>6.4</v>
      </c>
      <c r="T474" s="33">
        <v>6.4485999999999999</v>
      </c>
      <c r="U474" s="34">
        <v>550900</v>
      </c>
      <c r="V474" s="33">
        <v>64</v>
      </c>
      <c r="W474" s="33">
        <v>29</v>
      </c>
    </row>
    <row r="475" spans="14:23" outlineLevel="2" x14ac:dyDescent="0.2">
      <c r="N475" s="29">
        <v>38497</v>
      </c>
      <c r="O475" s="29">
        <v>38498</v>
      </c>
      <c r="P475" s="29">
        <v>38498</v>
      </c>
      <c r="Q475" s="37">
        <v>38473</v>
      </c>
      <c r="R475" s="30">
        <v>6.4</v>
      </c>
      <c r="S475" s="30">
        <v>6.3</v>
      </c>
      <c r="T475" s="30">
        <v>6.3308</v>
      </c>
      <c r="U475" s="31">
        <v>400700</v>
      </c>
      <c r="V475" s="30">
        <v>51</v>
      </c>
      <c r="W475" s="30">
        <v>26</v>
      </c>
    </row>
    <row r="476" spans="14:23" outlineLevel="2" x14ac:dyDescent="0.2">
      <c r="N476" s="32">
        <v>38498</v>
      </c>
      <c r="O476" s="32">
        <v>38499</v>
      </c>
      <c r="P476" s="32">
        <v>38499</v>
      </c>
      <c r="Q476" s="37">
        <v>38473</v>
      </c>
      <c r="R476" s="33">
        <v>6.335</v>
      </c>
      <c r="S476" s="33">
        <v>6.2649999999999997</v>
      </c>
      <c r="T476" s="33">
        <v>6.3</v>
      </c>
      <c r="U476" s="34">
        <v>442100</v>
      </c>
      <c r="V476" s="33">
        <v>58</v>
      </c>
      <c r="W476" s="33">
        <v>25</v>
      </c>
    </row>
    <row r="477" spans="14:23" outlineLevel="2" x14ac:dyDescent="0.2">
      <c r="N477" s="29">
        <v>38499</v>
      </c>
      <c r="O477" s="29">
        <v>38500</v>
      </c>
      <c r="P477" s="29">
        <v>38503</v>
      </c>
      <c r="Q477" s="37">
        <v>38473</v>
      </c>
      <c r="R477" s="30">
        <v>6.3</v>
      </c>
      <c r="S477" s="30">
        <v>6.1749999999999998</v>
      </c>
      <c r="T477" s="30">
        <v>6.2211999999999996</v>
      </c>
      <c r="U477" s="31">
        <v>415300</v>
      </c>
      <c r="V477" s="30">
        <v>68</v>
      </c>
      <c r="W477" s="30">
        <v>30</v>
      </c>
    </row>
    <row r="478" spans="14:23" ht="18.75" outlineLevel="2" x14ac:dyDescent="0.2">
      <c r="N478" s="29"/>
      <c r="O478" s="29"/>
      <c r="P478" s="29"/>
      <c r="Q478" s="38" t="s">
        <v>66</v>
      </c>
      <c r="R478" s="30"/>
      <c r="S478" s="30"/>
      <c r="T478" s="30">
        <f>SUBTOTAL(1,T457:T477)</f>
        <v>6.4880047619047616</v>
      </c>
      <c r="U478" s="31"/>
      <c r="V478" s="30"/>
      <c r="W478" s="30"/>
    </row>
    <row r="479" spans="14:23" outlineLevel="2" x14ac:dyDescent="0.2">
      <c r="N479" s="32">
        <v>38503</v>
      </c>
      <c r="O479" s="32">
        <v>38504</v>
      </c>
      <c r="P479" s="32">
        <v>38504</v>
      </c>
      <c r="Q479" s="37">
        <v>38504</v>
      </c>
      <c r="R479" s="33">
        <v>6.36</v>
      </c>
      <c r="S479" s="33">
        <v>6.22</v>
      </c>
      <c r="T479" s="33">
        <v>6.3055000000000003</v>
      </c>
      <c r="U479" s="34">
        <v>621800</v>
      </c>
      <c r="V479" s="33">
        <v>74</v>
      </c>
      <c r="W479" s="33">
        <v>32</v>
      </c>
    </row>
    <row r="480" spans="14:23" outlineLevel="2" x14ac:dyDescent="0.2">
      <c r="N480" s="29">
        <v>38504</v>
      </c>
      <c r="O480" s="29">
        <v>38505</v>
      </c>
      <c r="P480" s="29">
        <v>38505</v>
      </c>
      <c r="Q480" s="37">
        <v>38504</v>
      </c>
      <c r="R480" s="30">
        <v>6.41</v>
      </c>
      <c r="S480" s="30">
        <v>6.3150000000000004</v>
      </c>
      <c r="T480" s="30">
        <v>6.3566000000000003</v>
      </c>
      <c r="U480" s="31">
        <v>606000</v>
      </c>
      <c r="V480" s="30">
        <v>76</v>
      </c>
      <c r="W480" s="30">
        <v>32</v>
      </c>
    </row>
    <row r="481" spans="14:23" outlineLevel="2" x14ac:dyDescent="0.2">
      <c r="N481" s="32">
        <v>38505</v>
      </c>
      <c r="O481" s="32">
        <v>38506</v>
      </c>
      <c r="P481" s="32">
        <v>38506</v>
      </c>
      <c r="Q481" s="37">
        <v>38504</v>
      </c>
      <c r="R481" s="33">
        <v>6.71</v>
      </c>
      <c r="S481" s="33">
        <v>6.4749999999999996</v>
      </c>
      <c r="T481" s="33">
        <v>6.6349</v>
      </c>
      <c r="U481" s="34">
        <v>1008000</v>
      </c>
      <c r="V481" s="33">
        <v>127</v>
      </c>
      <c r="W481" s="33">
        <v>34</v>
      </c>
    </row>
    <row r="482" spans="14:23" outlineLevel="2" x14ac:dyDescent="0.2">
      <c r="N482" s="29">
        <v>38506</v>
      </c>
      <c r="O482" s="29">
        <v>38507</v>
      </c>
      <c r="P482" s="29">
        <v>38509</v>
      </c>
      <c r="Q482" s="37">
        <v>38504</v>
      </c>
      <c r="R482" s="30">
        <v>6.8250000000000002</v>
      </c>
      <c r="S482" s="30">
        <v>6.5575000000000001</v>
      </c>
      <c r="T482" s="30">
        <v>6.6486000000000001</v>
      </c>
      <c r="U482" s="31">
        <v>730000</v>
      </c>
      <c r="V482" s="30">
        <v>104</v>
      </c>
      <c r="W482" s="30">
        <v>36</v>
      </c>
    </row>
    <row r="483" spans="14:23" outlineLevel="2" x14ac:dyDescent="0.2">
      <c r="N483" s="32">
        <v>38509</v>
      </c>
      <c r="O483" s="32">
        <v>38510</v>
      </c>
      <c r="P483" s="32">
        <v>38510</v>
      </c>
      <c r="Q483" s="37">
        <v>38504</v>
      </c>
      <c r="R483" s="33">
        <v>7.1349999999999998</v>
      </c>
      <c r="S483" s="33">
        <v>6.94</v>
      </c>
      <c r="T483" s="33">
        <v>7.0537000000000001</v>
      </c>
      <c r="U483" s="34">
        <v>906800</v>
      </c>
      <c r="V483" s="33">
        <v>126</v>
      </c>
      <c r="W483" s="33">
        <v>32</v>
      </c>
    </row>
    <row r="484" spans="14:23" outlineLevel="2" x14ac:dyDescent="0.2">
      <c r="N484" s="29">
        <v>38510</v>
      </c>
      <c r="O484" s="29">
        <v>38511</v>
      </c>
      <c r="P484" s="29">
        <v>38511</v>
      </c>
      <c r="Q484" s="37">
        <v>38504</v>
      </c>
      <c r="R484" s="30">
        <v>7.2</v>
      </c>
      <c r="S484" s="30">
        <v>7.08</v>
      </c>
      <c r="T484" s="30">
        <v>7.1299000000000001</v>
      </c>
      <c r="U484" s="31">
        <v>632200</v>
      </c>
      <c r="V484" s="30">
        <v>88</v>
      </c>
      <c r="W484" s="30">
        <v>32</v>
      </c>
    </row>
    <row r="485" spans="14:23" outlineLevel="2" x14ac:dyDescent="0.2">
      <c r="N485" s="32">
        <v>38511</v>
      </c>
      <c r="O485" s="32">
        <v>38512</v>
      </c>
      <c r="P485" s="32">
        <v>38512</v>
      </c>
      <c r="Q485" s="37">
        <v>38504</v>
      </c>
      <c r="R485" s="33">
        <v>7.4</v>
      </c>
      <c r="S485" s="33">
        <v>7.165</v>
      </c>
      <c r="T485" s="33">
        <v>7.2232000000000003</v>
      </c>
      <c r="U485" s="34">
        <v>764400</v>
      </c>
      <c r="V485" s="33">
        <v>95</v>
      </c>
      <c r="W485" s="33">
        <v>35</v>
      </c>
    </row>
    <row r="486" spans="14:23" outlineLevel="2" x14ac:dyDescent="0.2">
      <c r="N486" s="29">
        <v>38512</v>
      </c>
      <c r="O486" s="29">
        <v>38513</v>
      </c>
      <c r="P486" s="29">
        <v>38513</v>
      </c>
      <c r="Q486" s="37">
        <v>38504</v>
      </c>
      <c r="R486" s="30">
        <v>7.08</v>
      </c>
      <c r="S486" s="30">
        <v>6.99</v>
      </c>
      <c r="T486" s="30">
        <v>7.0522999999999998</v>
      </c>
      <c r="U486" s="31">
        <v>942800</v>
      </c>
      <c r="V486" s="30">
        <v>103</v>
      </c>
      <c r="W486" s="30">
        <v>32</v>
      </c>
    </row>
    <row r="487" spans="14:23" outlineLevel="2" x14ac:dyDescent="0.2">
      <c r="N487" s="32">
        <v>38513</v>
      </c>
      <c r="O487" s="32">
        <v>38514</v>
      </c>
      <c r="P487" s="32">
        <v>38516</v>
      </c>
      <c r="Q487" s="37">
        <v>38504</v>
      </c>
      <c r="R487" s="33">
        <v>7.15</v>
      </c>
      <c r="S487" s="33">
        <v>7</v>
      </c>
      <c r="T487" s="33">
        <v>7.0865999999999998</v>
      </c>
      <c r="U487" s="34">
        <v>467300</v>
      </c>
      <c r="V487" s="33">
        <v>67</v>
      </c>
      <c r="W487" s="33">
        <v>29</v>
      </c>
    </row>
    <row r="488" spans="14:23" outlineLevel="2" x14ac:dyDescent="0.2">
      <c r="N488" s="29">
        <v>38516</v>
      </c>
      <c r="O488" s="29">
        <v>38517</v>
      </c>
      <c r="P488" s="29">
        <v>38517</v>
      </c>
      <c r="Q488" s="37">
        <v>38504</v>
      </c>
      <c r="R488" s="30">
        <v>7.1749999999999998</v>
      </c>
      <c r="S488" s="30">
        <v>7.0049999999999999</v>
      </c>
      <c r="T488" s="30">
        <v>7.0827999999999998</v>
      </c>
      <c r="U488" s="31">
        <v>632700</v>
      </c>
      <c r="V488" s="30">
        <v>83</v>
      </c>
      <c r="W488" s="30">
        <v>33</v>
      </c>
    </row>
    <row r="489" spans="14:23" outlineLevel="1" x14ac:dyDescent="0.2">
      <c r="N489" s="32">
        <v>38517</v>
      </c>
      <c r="O489" s="32">
        <v>38518</v>
      </c>
      <c r="P489" s="32">
        <v>38518</v>
      </c>
      <c r="Q489" s="37">
        <v>38504</v>
      </c>
      <c r="R489" s="33">
        <v>7.38</v>
      </c>
      <c r="S489" s="33">
        <v>7.2649999999999997</v>
      </c>
      <c r="T489" s="33">
        <v>7.3194999999999997</v>
      </c>
      <c r="U489" s="34">
        <v>620800</v>
      </c>
      <c r="V489" s="33">
        <v>87</v>
      </c>
      <c r="W489" s="33">
        <v>34</v>
      </c>
    </row>
    <row r="490" spans="14:23" outlineLevel="2" x14ac:dyDescent="0.2">
      <c r="N490" s="29">
        <v>38518</v>
      </c>
      <c r="O490" s="29">
        <v>38519</v>
      </c>
      <c r="P490" s="29">
        <v>38519</v>
      </c>
      <c r="Q490" s="37">
        <v>38504</v>
      </c>
      <c r="R490" s="30">
        <v>7.5</v>
      </c>
      <c r="S490" s="30">
        <v>7.335</v>
      </c>
      <c r="T490" s="30">
        <v>7.3867000000000003</v>
      </c>
      <c r="U490" s="31">
        <v>479000</v>
      </c>
      <c r="V490" s="30">
        <v>70</v>
      </c>
      <c r="W490" s="30">
        <v>29</v>
      </c>
    </row>
    <row r="491" spans="14:23" outlineLevel="2" x14ac:dyDescent="0.2">
      <c r="N491" s="32">
        <v>38519</v>
      </c>
      <c r="O491" s="32">
        <v>38520</v>
      </c>
      <c r="P491" s="32">
        <v>38520</v>
      </c>
      <c r="Q491" s="37">
        <v>38504</v>
      </c>
      <c r="R491" s="33">
        <v>7.6</v>
      </c>
      <c r="S491" s="33">
        <v>7.375</v>
      </c>
      <c r="T491" s="33">
        <v>7.4122000000000003</v>
      </c>
      <c r="U491" s="34">
        <v>592200</v>
      </c>
      <c r="V491" s="33">
        <v>77</v>
      </c>
      <c r="W491" s="33">
        <v>30</v>
      </c>
    </row>
    <row r="492" spans="14:23" outlineLevel="2" x14ac:dyDescent="0.2">
      <c r="N492" s="29">
        <v>38520</v>
      </c>
      <c r="O492" s="29">
        <v>38521</v>
      </c>
      <c r="P492" s="29">
        <v>38523</v>
      </c>
      <c r="Q492" s="37">
        <v>38504</v>
      </c>
      <c r="R492" s="30">
        <v>7.66</v>
      </c>
      <c r="S492" s="30">
        <v>7.54</v>
      </c>
      <c r="T492" s="30">
        <v>7.6056999999999997</v>
      </c>
      <c r="U492" s="31">
        <v>632100</v>
      </c>
      <c r="V492" s="30">
        <v>79</v>
      </c>
      <c r="W492" s="30">
        <v>29</v>
      </c>
    </row>
    <row r="493" spans="14:23" outlineLevel="2" x14ac:dyDescent="0.2">
      <c r="N493" s="32">
        <v>38523</v>
      </c>
      <c r="O493" s="32">
        <v>38524</v>
      </c>
      <c r="P493" s="32">
        <v>38524</v>
      </c>
      <c r="Q493" s="37">
        <v>38504</v>
      </c>
      <c r="R493" s="33">
        <v>7.8650000000000002</v>
      </c>
      <c r="S493" s="33">
        <v>7.4</v>
      </c>
      <c r="T493" s="33">
        <v>7.7961</v>
      </c>
      <c r="U493" s="34">
        <v>666600</v>
      </c>
      <c r="V493" s="33">
        <v>93</v>
      </c>
      <c r="W493" s="33">
        <v>29</v>
      </c>
    </row>
    <row r="494" spans="14:23" outlineLevel="2" x14ac:dyDescent="0.2">
      <c r="N494" s="29">
        <v>38524</v>
      </c>
      <c r="O494" s="29">
        <v>38525</v>
      </c>
      <c r="P494" s="29">
        <v>38525</v>
      </c>
      <c r="Q494" s="37">
        <v>38504</v>
      </c>
      <c r="R494" s="30">
        <v>7.57</v>
      </c>
      <c r="S494" s="30">
        <v>7.3650000000000002</v>
      </c>
      <c r="T494" s="30">
        <v>7.4572000000000003</v>
      </c>
      <c r="U494" s="31">
        <v>458400</v>
      </c>
      <c r="V494" s="30">
        <v>61</v>
      </c>
      <c r="W494" s="30">
        <v>29</v>
      </c>
    </row>
    <row r="495" spans="14:23" outlineLevel="2" x14ac:dyDescent="0.2">
      <c r="N495" s="32">
        <v>38525</v>
      </c>
      <c r="O495" s="32">
        <v>38526</v>
      </c>
      <c r="P495" s="32">
        <v>38526</v>
      </c>
      <c r="Q495" s="37">
        <v>38504</v>
      </c>
      <c r="R495" s="33">
        <v>7.42</v>
      </c>
      <c r="S495" s="33">
        <v>7.32</v>
      </c>
      <c r="T495" s="33">
        <v>7.3929</v>
      </c>
      <c r="U495" s="34">
        <v>532700</v>
      </c>
      <c r="V495" s="33">
        <v>76</v>
      </c>
      <c r="W495" s="33">
        <v>31</v>
      </c>
    </row>
    <row r="496" spans="14:23" outlineLevel="2" x14ac:dyDescent="0.2">
      <c r="N496" s="29">
        <v>38526</v>
      </c>
      <c r="O496" s="29">
        <v>38527</v>
      </c>
      <c r="P496" s="29">
        <v>38527</v>
      </c>
      <c r="Q496" s="37">
        <v>38504</v>
      </c>
      <c r="R496" s="30">
        <v>7.5549999999999997</v>
      </c>
      <c r="S496" s="30">
        <v>7.44</v>
      </c>
      <c r="T496" s="30">
        <v>7.5061999999999998</v>
      </c>
      <c r="U496" s="31">
        <v>378200</v>
      </c>
      <c r="V496" s="30">
        <v>56</v>
      </c>
      <c r="W496" s="30">
        <v>28</v>
      </c>
    </row>
    <row r="497" spans="14:23" outlineLevel="2" x14ac:dyDescent="0.2">
      <c r="N497" s="32">
        <v>38527</v>
      </c>
      <c r="O497" s="32">
        <v>38528</v>
      </c>
      <c r="P497" s="32">
        <v>38530</v>
      </c>
      <c r="Q497" s="37">
        <v>38504</v>
      </c>
      <c r="R497" s="33">
        <v>7.4950000000000001</v>
      </c>
      <c r="S497" s="33">
        <v>7.34</v>
      </c>
      <c r="T497" s="33">
        <v>7.4494999999999996</v>
      </c>
      <c r="U497" s="34">
        <v>326500</v>
      </c>
      <c r="V497" s="33">
        <v>46</v>
      </c>
      <c r="W497" s="33">
        <v>30</v>
      </c>
    </row>
    <row r="498" spans="14:23" outlineLevel="2" x14ac:dyDescent="0.2">
      <c r="N498" s="29">
        <v>38530</v>
      </c>
      <c r="O498" s="29">
        <v>38531</v>
      </c>
      <c r="P498" s="29">
        <v>38531</v>
      </c>
      <c r="Q498" s="37">
        <v>38504</v>
      </c>
      <c r="R498" s="30">
        <v>7.33</v>
      </c>
      <c r="S498" s="30">
        <v>7.2249999999999996</v>
      </c>
      <c r="T498" s="30">
        <v>7.2926000000000002</v>
      </c>
      <c r="U498" s="31">
        <v>416600</v>
      </c>
      <c r="V498" s="30">
        <v>50</v>
      </c>
      <c r="W498" s="30">
        <v>24</v>
      </c>
    </row>
    <row r="499" spans="14:23" outlineLevel="2" x14ac:dyDescent="0.2">
      <c r="N499" s="32">
        <v>38531</v>
      </c>
      <c r="O499" s="32">
        <v>38532</v>
      </c>
      <c r="P499" s="32">
        <v>38532</v>
      </c>
      <c r="Q499" s="37">
        <v>38504</v>
      </c>
      <c r="R499" s="33">
        <v>7.15</v>
      </c>
      <c r="S499" s="33">
        <v>6.9950000000000001</v>
      </c>
      <c r="T499" s="33">
        <v>7.0442</v>
      </c>
      <c r="U499" s="34">
        <v>610700</v>
      </c>
      <c r="V499" s="33">
        <v>71</v>
      </c>
      <c r="W499" s="33">
        <v>30</v>
      </c>
    </row>
    <row r="500" spans="14:23" outlineLevel="2" x14ac:dyDescent="0.2">
      <c r="N500" s="29">
        <v>38532</v>
      </c>
      <c r="O500" s="29">
        <v>38533</v>
      </c>
      <c r="P500" s="29">
        <v>38533</v>
      </c>
      <c r="Q500" s="37">
        <v>38504</v>
      </c>
      <c r="R500" s="30">
        <v>7.1950000000000003</v>
      </c>
      <c r="S500" s="30">
        <v>7.0049999999999999</v>
      </c>
      <c r="T500" s="30">
        <v>7.0789999999999997</v>
      </c>
      <c r="U500" s="31">
        <v>482100</v>
      </c>
      <c r="V500" s="30">
        <v>66</v>
      </c>
      <c r="W500" s="30">
        <v>31</v>
      </c>
    </row>
    <row r="501" spans="14:23" ht="18.75" outlineLevel="2" x14ac:dyDescent="0.2">
      <c r="N501" s="29"/>
      <c r="O501" s="29"/>
      <c r="P501" s="29"/>
      <c r="Q501" s="38" t="s">
        <v>67</v>
      </c>
      <c r="R501" s="30"/>
      <c r="S501" s="30"/>
      <c r="T501" s="30">
        <f>SUBTOTAL(1,T479:T500)</f>
        <v>7.1507227272727274</v>
      </c>
      <c r="U501" s="31"/>
      <c r="V501" s="30"/>
      <c r="W501" s="30"/>
    </row>
    <row r="502" spans="14:23" outlineLevel="2" x14ac:dyDescent="0.2">
      <c r="N502" s="32">
        <v>38533</v>
      </c>
      <c r="O502" s="32">
        <v>38534</v>
      </c>
      <c r="P502" s="32">
        <v>38534</v>
      </c>
      <c r="Q502" s="37">
        <v>38534</v>
      </c>
      <c r="R502" s="33">
        <v>7.08</v>
      </c>
      <c r="S502" s="33">
        <v>6.97</v>
      </c>
      <c r="T502" s="33">
        <v>7.0152999999999999</v>
      </c>
      <c r="U502" s="34">
        <v>924700</v>
      </c>
      <c r="V502" s="33">
        <v>94</v>
      </c>
      <c r="W502" s="33">
        <v>26</v>
      </c>
    </row>
    <row r="503" spans="14:23" outlineLevel="2" x14ac:dyDescent="0.2">
      <c r="N503" s="29">
        <v>38534</v>
      </c>
      <c r="O503" s="29">
        <v>38535</v>
      </c>
      <c r="P503" s="29">
        <v>38538</v>
      </c>
      <c r="Q503" s="37">
        <v>38534</v>
      </c>
      <c r="R503" s="30">
        <v>7.14</v>
      </c>
      <c r="S503" s="30">
        <v>6.95</v>
      </c>
      <c r="T503" s="30">
        <v>7.0114999999999998</v>
      </c>
      <c r="U503" s="31">
        <v>625500</v>
      </c>
      <c r="V503" s="30">
        <v>83</v>
      </c>
      <c r="W503" s="30">
        <v>31</v>
      </c>
    </row>
    <row r="504" spans="14:23" outlineLevel="2" x14ac:dyDescent="0.2">
      <c r="N504" s="32">
        <v>38538</v>
      </c>
      <c r="O504" s="32">
        <v>38539</v>
      </c>
      <c r="P504" s="32">
        <v>38539</v>
      </c>
      <c r="Q504" s="37">
        <v>38534</v>
      </c>
      <c r="R504" s="33">
        <v>7.41</v>
      </c>
      <c r="S504" s="33">
        <v>7.34</v>
      </c>
      <c r="T504" s="33">
        <v>7.3803000000000001</v>
      </c>
      <c r="U504" s="34">
        <v>580700</v>
      </c>
      <c r="V504" s="33">
        <v>70</v>
      </c>
      <c r="W504" s="33">
        <v>29</v>
      </c>
    </row>
    <row r="505" spans="14:23" outlineLevel="2" x14ac:dyDescent="0.2">
      <c r="N505" s="29">
        <v>38539</v>
      </c>
      <c r="O505" s="29">
        <v>38540</v>
      </c>
      <c r="P505" s="29">
        <v>38540</v>
      </c>
      <c r="Q505" s="37">
        <v>38534</v>
      </c>
      <c r="R505" s="30">
        <v>7.75</v>
      </c>
      <c r="S505" s="30">
        <v>7.5525000000000002</v>
      </c>
      <c r="T505" s="30">
        <v>7.6901000000000002</v>
      </c>
      <c r="U505" s="31">
        <v>509100</v>
      </c>
      <c r="V505" s="30">
        <v>62</v>
      </c>
      <c r="W505" s="30">
        <v>31</v>
      </c>
    </row>
    <row r="506" spans="14:23" outlineLevel="2" x14ac:dyDescent="0.2">
      <c r="N506" s="32">
        <v>38540</v>
      </c>
      <c r="O506" s="32">
        <v>38541</v>
      </c>
      <c r="P506" s="32">
        <v>38541</v>
      </c>
      <c r="Q506" s="37">
        <v>38534</v>
      </c>
      <c r="R506" s="33">
        <v>7.69</v>
      </c>
      <c r="S506" s="33">
        <v>7.59</v>
      </c>
      <c r="T506" s="33">
        <v>7.6228999999999996</v>
      </c>
      <c r="U506" s="34">
        <v>554300</v>
      </c>
      <c r="V506" s="33">
        <v>63</v>
      </c>
      <c r="W506" s="33">
        <v>31</v>
      </c>
    </row>
    <row r="507" spans="14:23" outlineLevel="2" x14ac:dyDescent="0.2">
      <c r="N507" s="29">
        <v>38541</v>
      </c>
      <c r="O507" s="29">
        <v>38542</v>
      </c>
      <c r="P507" s="29">
        <v>38544</v>
      </c>
      <c r="Q507" s="37">
        <v>38534</v>
      </c>
      <c r="R507" s="30">
        <v>8.0500000000000007</v>
      </c>
      <c r="S507" s="30">
        <v>7.63</v>
      </c>
      <c r="T507" s="30">
        <v>7.8643999999999998</v>
      </c>
      <c r="U507" s="31">
        <v>562200</v>
      </c>
      <c r="V507" s="30">
        <v>60</v>
      </c>
      <c r="W507" s="30">
        <v>30</v>
      </c>
    </row>
    <row r="508" spans="14:23" outlineLevel="2" x14ac:dyDescent="0.2">
      <c r="N508" s="32">
        <v>38544</v>
      </c>
      <c r="O508" s="32">
        <v>38545</v>
      </c>
      <c r="P508" s="32">
        <v>38545</v>
      </c>
      <c r="Q508" s="37">
        <v>38534</v>
      </c>
      <c r="R508" s="33">
        <v>7.5</v>
      </c>
      <c r="S508" s="33">
        <v>7.32</v>
      </c>
      <c r="T508" s="33">
        <v>7.3525</v>
      </c>
      <c r="U508" s="34">
        <v>426900</v>
      </c>
      <c r="V508" s="33">
        <v>49</v>
      </c>
      <c r="W508" s="33">
        <v>29</v>
      </c>
    </row>
    <row r="509" spans="14:23" outlineLevel="2" x14ac:dyDescent="0.2">
      <c r="N509" s="29">
        <v>38545</v>
      </c>
      <c r="O509" s="29">
        <v>38546</v>
      </c>
      <c r="P509" s="29">
        <v>38546</v>
      </c>
      <c r="Q509" s="37">
        <v>38534</v>
      </c>
      <c r="R509" s="30">
        <v>7.96</v>
      </c>
      <c r="S509" s="30">
        <v>7.72</v>
      </c>
      <c r="T509" s="30">
        <v>7.7926000000000002</v>
      </c>
      <c r="U509" s="31">
        <v>501800</v>
      </c>
      <c r="V509" s="30">
        <v>70</v>
      </c>
      <c r="W509" s="30">
        <v>30</v>
      </c>
    </row>
    <row r="510" spans="14:23" outlineLevel="2" x14ac:dyDescent="0.2">
      <c r="N510" s="32">
        <v>38546</v>
      </c>
      <c r="O510" s="32">
        <v>38547</v>
      </c>
      <c r="P510" s="32">
        <v>38547</v>
      </c>
      <c r="Q510" s="37">
        <v>38534</v>
      </c>
      <c r="R510" s="33">
        <v>7.86</v>
      </c>
      <c r="S510" s="33">
        <v>7.7149999999999999</v>
      </c>
      <c r="T510" s="33">
        <v>7.7758000000000003</v>
      </c>
      <c r="U510" s="34">
        <v>688000</v>
      </c>
      <c r="V510" s="33">
        <v>80</v>
      </c>
      <c r="W510" s="33">
        <v>25</v>
      </c>
    </row>
    <row r="511" spans="14:23" outlineLevel="2" x14ac:dyDescent="0.2">
      <c r="N511" s="29">
        <v>38547</v>
      </c>
      <c r="O511" s="29">
        <v>38548</v>
      </c>
      <c r="P511" s="29">
        <v>38548</v>
      </c>
      <c r="Q511" s="37">
        <v>38534</v>
      </c>
      <c r="R511" s="30">
        <v>8.0500000000000007</v>
      </c>
      <c r="S511" s="30">
        <v>7.87</v>
      </c>
      <c r="T511" s="30">
        <v>7.9915000000000003</v>
      </c>
      <c r="U511" s="31">
        <v>597000</v>
      </c>
      <c r="V511" s="30">
        <v>65</v>
      </c>
      <c r="W511" s="30">
        <v>31</v>
      </c>
    </row>
    <row r="512" spans="14:23" outlineLevel="1" x14ac:dyDescent="0.2">
      <c r="N512" s="32">
        <v>38548</v>
      </c>
      <c r="O512" s="32">
        <v>38549</v>
      </c>
      <c r="P512" s="32">
        <v>38551</v>
      </c>
      <c r="Q512" s="37">
        <v>38534</v>
      </c>
      <c r="R512" s="33">
        <v>8.11</v>
      </c>
      <c r="S512" s="33">
        <v>7.93</v>
      </c>
      <c r="T512" s="33">
        <v>8.0185999999999993</v>
      </c>
      <c r="U512" s="34">
        <v>502100</v>
      </c>
      <c r="V512" s="33">
        <v>71</v>
      </c>
      <c r="W512" s="33">
        <v>26</v>
      </c>
    </row>
    <row r="513" spans="14:23" outlineLevel="2" x14ac:dyDescent="0.2">
      <c r="N513" s="29">
        <v>38551</v>
      </c>
      <c r="O513" s="29">
        <v>38552</v>
      </c>
      <c r="P513" s="29">
        <v>38552</v>
      </c>
      <c r="Q513" s="37">
        <v>38534</v>
      </c>
      <c r="R513" s="30">
        <v>7.8449999999999998</v>
      </c>
      <c r="S513" s="30">
        <v>7.7</v>
      </c>
      <c r="T513" s="30">
        <v>7.7667000000000002</v>
      </c>
      <c r="U513" s="31">
        <v>735000</v>
      </c>
      <c r="V513" s="30">
        <v>83</v>
      </c>
      <c r="W513" s="30">
        <v>31</v>
      </c>
    </row>
    <row r="514" spans="14:23" outlineLevel="2" x14ac:dyDescent="0.2">
      <c r="N514" s="32">
        <v>38552</v>
      </c>
      <c r="O514" s="32">
        <v>38553</v>
      </c>
      <c r="P514" s="32">
        <v>38553</v>
      </c>
      <c r="Q514" s="37">
        <v>38534</v>
      </c>
      <c r="R514" s="33">
        <v>7.7350000000000003</v>
      </c>
      <c r="S514" s="33">
        <v>7.65</v>
      </c>
      <c r="T514" s="33">
        <v>7.7023000000000001</v>
      </c>
      <c r="U514" s="34">
        <v>704400</v>
      </c>
      <c r="V514" s="33">
        <v>78</v>
      </c>
      <c r="W514" s="33">
        <v>32</v>
      </c>
    </row>
    <row r="515" spans="14:23" outlineLevel="2" x14ac:dyDescent="0.2">
      <c r="N515" s="29">
        <v>38553</v>
      </c>
      <c r="O515" s="29">
        <v>38554</v>
      </c>
      <c r="P515" s="29">
        <v>38554</v>
      </c>
      <c r="Q515" s="37">
        <v>38534</v>
      </c>
      <c r="R515" s="30">
        <v>7.8</v>
      </c>
      <c r="S515" s="30">
        <v>7.66</v>
      </c>
      <c r="T515" s="30">
        <v>7.7469000000000001</v>
      </c>
      <c r="U515" s="31">
        <v>817900</v>
      </c>
      <c r="V515" s="30">
        <v>84</v>
      </c>
      <c r="W515" s="30">
        <v>32</v>
      </c>
    </row>
    <row r="516" spans="14:23" outlineLevel="2" x14ac:dyDescent="0.2">
      <c r="N516" s="32">
        <v>38554</v>
      </c>
      <c r="O516" s="32">
        <v>38555</v>
      </c>
      <c r="P516" s="32">
        <v>38555</v>
      </c>
      <c r="Q516" s="37">
        <v>38534</v>
      </c>
      <c r="R516" s="33">
        <v>7.68</v>
      </c>
      <c r="S516" s="33">
        <v>7.5250000000000004</v>
      </c>
      <c r="T516" s="33">
        <v>7.6429999999999998</v>
      </c>
      <c r="U516" s="34">
        <v>504800</v>
      </c>
      <c r="V516" s="33">
        <v>61</v>
      </c>
      <c r="W516" s="33">
        <v>32</v>
      </c>
    </row>
    <row r="517" spans="14:23" outlineLevel="2" x14ac:dyDescent="0.2">
      <c r="N517" s="29">
        <v>38555</v>
      </c>
      <c r="O517" s="29">
        <v>38556</v>
      </c>
      <c r="P517" s="29">
        <v>38558</v>
      </c>
      <c r="Q517" s="37">
        <v>38534</v>
      </c>
      <c r="R517" s="30">
        <v>7.48</v>
      </c>
      <c r="S517" s="30">
        <v>7.37</v>
      </c>
      <c r="T517" s="30">
        <v>7.4051999999999998</v>
      </c>
      <c r="U517" s="31">
        <v>652200</v>
      </c>
      <c r="V517" s="30">
        <v>84</v>
      </c>
      <c r="W517" s="30">
        <v>31</v>
      </c>
    </row>
    <row r="518" spans="14:23" outlineLevel="2" x14ac:dyDescent="0.2">
      <c r="N518" s="32">
        <v>38558</v>
      </c>
      <c r="O518" s="32">
        <v>38559</v>
      </c>
      <c r="P518" s="32">
        <v>38559</v>
      </c>
      <c r="Q518" s="37">
        <v>38534</v>
      </c>
      <c r="R518" s="33">
        <v>7.43</v>
      </c>
      <c r="S518" s="33">
        <v>7.34</v>
      </c>
      <c r="T518" s="33">
        <v>7.3827999999999996</v>
      </c>
      <c r="U518" s="34">
        <v>823200</v>
      </c>
      <c r="V518" s="33">
        <v>86</v>
      </c>
      <c r="W518" s="33">
        <v>34</v>
      </c>
    </row>
    <row r="519" spans="14:23" outlineLevel="2" x14ac:dyDescent="0.2">
      <c r="N519" s="29">
        <v>38559</v>
      </c>
      <c r="O519" s="29">
        <v>38560</v>
      </c>
      <c r="P519" s="29">
        <v>38560</v>
      </c>
      <c r="Q519" s="37">
        <v>38534</v>
      </c>
      <c r="R519" s="30">
        <v>7.59</v>
      </c>
      <c r="S519" s="30">
        <v>7.36</v>
      </c>
      <c r="T519" s="30">
        <v>7.4494999999999996</v>
      </c>
      <c r="U519" s="31">
        <v>740800</v>
      </c>
      <c r="V519" s="30">
        <v>75</v>
      </c>
      <c r="W519" s="30">
        <v>36</v>
      </c>
    </row>
    <row r="520" spans="14:23" outlineLevel="2" x14ac:dyDescent="0.2">
      <c r="N520" s="32">
        <v>38560</v>
      </c>
      <c r="O520" s="32">
        <v>38561</v>
      </c>
      <c r="P520" s="32">
        <v>38561</v>
      </c>
      <c r="Q520" s="37">
        <v>38534</v>
      </c>
      <c r="R520" s="33">
        <v>7.72</v>
      </c>
      <c r="S520" s="33">
        <v>7.45</v>
      </c>
      <c r="T520" s="33">
        <v>7.5205000000000002</v>
      </c>
      <c r="U520" s="34">
        <v>767200</v>
      </c>
      <c r="V520" s="33">
        <v>81</v>
      </c>
      <c r="W520" s="33">
        <v>30</v>
      </c>
    </row>
    <row r="521" spans="14:23" outlineLevel="2" x14ac:dyDescent="0.2">
      <c r="N521" s="29">
        <v>38561</v>
      </c>
      <c r="O521" s="29">
        <v>38562</v>
      </c>
      <c r="P521" s="29">
        <v>38564</v>
      </c>
      <c r="Q521" s="37">
        <v>38534</v>
      </c>
      <c r="R521" s="30">
        <v>7.77</v>
      </c>
      <c r="S521" s="30">
        <v>7.5</v>
      </c>
      <c r="T521" s="30">
        <v>7.6877000000000004</v>
      </c>
      <c r="U521" s="31">
        <v>415400</v>
      </c>
      <c r="V521" s="30">
        <v>56</v>
      </c>
      <c r="W521" s="30">
        <v>28</v>
      </c>
    </row>
    <row r="522" spans="14:23" ht="18.75" outlineLevel="2" x14ac:dyDescent="0.2">
      <c r="N522" s="29"/>
      <c r="O522" s="29"/>
      <c r="P522" s="29"/>
      <c r="Q522" s="38" t="s">
        <v>68</v>
      </c>
      <c r="R522" s="30"/>
      <c r="S522" s="30"/>
      <c r="T522" s="30">
        <f>SUBTOTAL(1,T502:T521)</f>
        <v>7.591005</v>
      </c>
      <c r="U522" s="31"/>
      <c r="V522" s="30"/>
      <c r="W522" s="30"/>
    </row>
    <row r="523" spans="14:23" outlineLevel="2" x14ac:dyDescent="0.2">
      <c r="N523" s="32">
        <v>38562</v>
      </c>
      <c r="O523" s="32">
        <v>38565</v>
      </c>
      <c r="P523" s="32">
        <v>38565</v>
      </c>
      <c r="Q523" s="37">
        <v>38565</v>
      </c>
      <c r="R523" s="33">
        <v>7.8449999999999998</v>
      </c>
      <c r="S523" s="33">
        <v>7.7</v>
      </c>
      <c r="T523" s="33">
        <v>7.7645999999999997</v>
      </c>
      <c r="U523" s="34">
        <v>514800</v>
      </c>
      <c r="V523" s="33">
        <v>63</v>
      </c>
      <c r="W523" s="33">
        <v>25</v>
      </c>
    </row>
    <row r="524" spans="14:23" outlineLevel="2" x14ac:dyDescent="0.2">
      <c r="N524" s="29">
        <v>38565</v>
      </c>
      <c r="O524" s="29">
        <v>38566</v>
      </c>
      <c r="P524" s="29">
        <v>38566</v>
      </c>
      <c r="Q524" s="37">
        <v>38565</v>
      </c>
      <c r="R524" s="30">
        <v>8.25</v>
      </c>
      <c r="S524" s="30">
        <v>7.94</v>
      </c>
      <c r="T524" s="30">
        <v>8.0332000000000008</v>
      </c>
      <c r="U524" s="31">
        <v>533000</v>
      </c>
      <c r="V524" s="30">
        <v>78</v>
      </c>
      <c r="W524" s="30">
        <v>32</v>
      </c>
    </row>
    <row r="525" spans="14:23" outlineLevel="2" x14ac:dyDescent="0.2">
      <c r="N525" s="32">
        <v>38566</v>
      </c>
      <c r="O525" s="32">
        <v>38567</v>
      </c>
      <c r="P525" s="32">
        <v>38567</v>
      </c>
      <c r="Q525" s="37">
        <v>38565</v>
      </c>
      <c r="R525" s="33">
        <v>8.44</v>
      </c>
      <c r="S525" s="33">
        <v>8.2799999999999994</v>
      </c>
      <c r="T525" s="33">
        <v>8.3788999999999998</v>
      </c>
      <c r="U525" s="34">
        <v>507400</v>
      </c>
      <c r="V525" s="33">
        <v>77</v>
      </c>
      <c r="W525" s="33">
        <v>38</v>
      </c>
    </row>
    <row r="526" spans="14:23" outlineLevel="2" x14ac:dyDescent="0.2">
      <c r="N526" s="29">
        <v>38567</v>
      </c>
      <c r="O526" s="29">
        <v>38568</v>
      </c>
      <c r="P526" s="29">
        <v>38568</v>
      </c>
      <c r="Q526" s="37">
        <v>38565</v>
      </c>
      <c r="R526" s="30">
        <v>8.7850000000000001</v>
      </c>
      <c r="S526" s="30">
        <v>8.6</v>
      </c>
      <c r="T526" s="30">
        <v>8.7545999999999999</v>
      </c>
      <c r="U526" s="31">
        <v>709000</v>
      </c>
      <c r="V526" s="30">
        <v>77</v>
      </c>
      <c r="W526" s="30">
        <v>31</v>
      </c>
    </row>
    <row r="527" spans="14:23" outlineLevel="2" x14ac:dyDescent="0.2">
      <c r="N527" s="32">
        <v>38568</v>
      </c>
      <c r="O527" s="32">
        <v>38569</v>
      </c>
      <c r="P527" s="32">
        <v>38569</v>
      </c>
      <c r="Q527" s="37">
        <v>38565</v>
      </c>
      <c r="R527" s="33">
        <v>8.75</v>
      </c>
      <c r="S527" s="33">
        <v>8.4849999999999994</v>
      </c>
      <c r="T527" s="33">
        <v>8.5484000000000009</v>
      </c>
      <c r="U527" s="34">
        <v>431400</v>
      </c>
      <c r="V527" s="33">
        <v>62</v>
      </c>
      <c r="W527" s="33">
        <v>30</v>
      </c>
    </row>
    <row r="528" spans="14:23" outlineLevel="2" x14ac:dyDescent="0.2">
      <c r="N528" s="29">
        <v>38569</v>
      </c>
      <c r="O528" s="29">
        <v>38570</v>
      </c>
      <c r="P528" s="29">
        <v>38572</v>
      </c>
      <c r="Q528" s="37">
        <v>38565</v>
      </c>
      <c r="R528" s="30">
        <v>8.67</v>
      </c>
      <c r="S528" s="30">
        <v>8.5250000000000004</v>
      </c>
      <c r="T528" s="30">
        <v>8.5988000000000007</v>
      </c>
      <c r="U528" s="31">
        <v>340700</v>
      </c>
      <c r="V528" s="30">
        <v>58</v>
      </c>
      <c r="W528" s="30">
        <v>35</v>
      </c>
    </row>
    <row r="529" spans="14:23" outlineLevel="2" x14ac:dyDescent="0.2">
      <c r="N529" s="32">
        <v>38572</v>
      </c>
      <c r="O529" s="32">
        <v>38573</v>
      </c>
      <c r="P529" s="32">
        <v>38573</v>
      </c>
      <c r="Q529" s="37">
        <v>38565</v>
      </c>
      <c r="R529" s="33">
        <v>9.02</v>
      </c>
      <c r="S529" s="33">
        <v>8.81</v>
      </c>
      <c r="T529" s="33">
        <v>8.9275000000000002</v>
      </c>
      <c r="U529" s="34">
        <v>580900</v>
      </c>
      <c r="V529" s="33">
        <v>72</v>
      </c>
      <c r="W529" s="33">
        <v>29</v>
      </c>
    </row>
    <row r="530" spans="14:23" outlineLevel="1" x14ac:dyDescent="0.2">
      <c r="N530" s="29">
        <v>38573</v>
      </c>
      <c r="O530" s="29">
        <v>38574</v>
      </c>
      <c r="P530" s="29">
        <v>38574</v>
      </c>
      <c r="Q530" s="37">
        <v>38565</v>
      </c>
      <c r="R530" s="30">
        <v>8.76</v>
      </c>
      <c r="S530" s="30">
        <v>8.64</v>
      </c>
      <c r="T530" s="30">
        <v>8.6986000000000008</v>
      </c>
      <c r="U530" s="31">
        <v>522300</v>
      </c>
      <c r="V530" s="30">
        <v>62</v>
      </c>
      <c r="W530" s="30">
        <v>29</v>
      </c>
    </row>
    <row r="531" spans="14:23" outlineLevel="2" x14ac:dyDescent="0.2">
      <c r="N531" s="32">
        <v>38574</v>
      </c>
      <c r="O531" s="32">
        <v>38575</v>
      </c>
      <c r="P531" s="32">
        <v>38575</v>
      </c>
      <c r="Q531" s="37">
        <v>38565</v>
      </c>
      <c r="R531" s="33">
        <v>8.9250000000000007</v>
      </c>
      <c r="S531" s="33">
        <v>8.75</v>
      </c>
      <c r="T531" s="33">
        <v>8.8190000000000008</v>
      </c>
      <c r="U531" s="34">
        <v>681000</v>
      </c>
      <c r="V531" s="33">
        <v>88</v>
      </c>
      <c r="W531" s="33">
        <v>34</v>
      </c>
    </row>
    <row r="532" spans="14:23" outlineLevel="2" x14ac:dyDescent="0.2">
      <c r="N532" s="29">
        <v>38575</v>
      </c>
      <c r="O532" s="29">
        <v>38576</v>
      </c>
      <c r="P532" s="29">
        <v>38576</v>
      </c>
      <c r="Q532" s="37">
        <v>38565</v>
      </c>
      <c r="R532" s="30">
        <v>9.4</v>
      </c>
      <c r="S532" s="30">
        <v>9.2200000000000006</v>
      </c>
      <c r="T532" s="30">
        <v>9.2886000000000006</v>
      </c>
      <c r="U532" s="31">
        <v>803100</v>
      </c>
      <c r="V532" s="30">
        <v>102</v>
      </c>
      <c r="W532" s="30">
        <v>34</v>
      </c>
    </row>
    <row r="533" spans="14:23" outlineLevel="2" x14ac:dyDescent="0.2">
      <c r="N533" s="32">
        <v>38576</v>
      </c>
      <c r="O533" s="32">
        <v>38577</v>
      </c>
      <c r="P533" s="32">
        <v>38579</v>
      </c>
      <c r="Q533" s="37">
        <v>38565</v>
      </c>
      <c r="R533" s="33">
        <v>9.6999999999999993</v>
      </c>
      <c r="S533" s="33">
        <v>9.5</v>
      </c>
      <c r="T533" s="33">
        <v>9.5925999999999991</v>
      </c>
      <c r="U533" s="34">
        <v>379200</v>
      </c>
      <c r="V533" s="33">
        <v>64</v>
      </c>
      <c r="W533" s="33">
        <v>25</v>
      </c>
    </row>
    <row r="534" spans="14:23" outlineLevel="2" x14ac:dyDescent="0.2">
      <c r="N534" s="29">
        <v>38579</v>
      </c>
      <c r="O534" s="29">
        <v>38580</v>
      </c>
      <c r="P534" s="29">
        <v>38580</v>
      </c>
      <c r="Q534" s="37">
        <v>38565</v>
      </c>
      <c r="R534" s="30">
        <v>9.75</v>
      </c>
      <c r="S534" s="30">
        <v>9.4350000000000005</v>
      </c>
      <c r="T534" s="30">
        <v>9.5282</v>
      </c>
      <c r="U534" s="31">
        <v>676100</v>
      </c>
      <c r="V534" s="30">
        <v>90</v>
      </c>
      <c r="W534" s="30">
        <v>30</v>
      </c>
    </row>
    <row r="535" spans="14:23" outlineLevel="2" x14ac:dyDescent="0.2">
      <c r="N535" s="32">
        <v>38580</v>
      </c>
      <c r="O535" s="32">
        <v>38581</v>
      </c>
      <c r="P535" s="32">
        <v>38581</v>
      </c>
      <c r="Q535" s="37">
        <v>38565</v>
      </c>
      <c r="R535" s="33">
        <v>9.93</v>
      </c>
      <c r="S535" s="33">
        <v>9.52</v>
      </c>
      <c r="T535" s="33">
        <v>9.6630000000000003</v>
      </c>
      <c r="U535" s="34">
        <v>630500</v>
      </c>
      <c r="V535" s="33">
        <v>70</v>
      </c>
      <c r="W535" s="33">
        <v>34</v>
      </c>
    </row>
    <row r="536" spans="14:23" outlineLevel="2" x14ac:dyDescent="0.2">
      <c r="N536" s="29">
        <v>38581</v>
      </c>
      <c r="O536" s="29">
        <v>38582</v>
      </c>
      <c r="P536" s="29">
        <v>38582</v>
      </c>
      <c r="Q536" s="37">
        <v>38565</v>
      </c>
      <c r="R536" s="30">
        <v>10.08</v>
      </c>
      <c r="S536" s="30">
        <v>9.61</v>
      </c>
      <c r="T536" s="30">
        <v>9.9850999999999992</v>
      </c>
      <c r="U536" s="31">
        <v>545300</v>
      </c>
      <c r="V536" s="30">
        <v>75</v>
      </c>
      <c r="W536" s="30">
        <v>34</v>
      </c>
    </row>
    <row r="537" spans="14:23" outlineLevel="2" x14ac:dyDescent="0.2">
      <c r="N537" s="32">
        <v>38582</v>
      </c>
      <c r="O537" s="32">
        <v>38583</v>
      </c>
      <c r="P537" s="32">
        <v>38583</v>
      </c>
      <c r="Q537" s="37">
        <v>38565</v>
      </c>
      <c r="R537" s="33">
        <v>9.4550000000000001</v>
      </c>
      <c r="S537" s="33">
        <v>9.1999999999999993</v>
      </c>
      <c r="T537" s="33">
        <v>9.3854000000000006</v>
      </c>
      <c r="U537" s="34">
        <v>713800</v>
      </c>
      <c r="V537" s="33">
        <v>93</v>
      </c>
      <c r="W537" s="33">
        <v>36</v>
      </c>
    </row>
    <row r="538" spans="14:23" outlineLevel="2" x14ac:dyDescent="0.2">
      <c r="N538" s="29">
        <v>38583</v>
      </c>
      <c r="O538" s="29">
        <v>38584</v>
      </c>
      <c r="P538" s="29">
        <v>38586</v>
      </c>
      <c r="Q538" s="37">
        <v>38565</v>
      </c>
      <c r="R538" s="30">
        <v>9.25</v>
      </c>
      <c r="S538" s="30">
        <v>9</v>
      </c>
      <c r="T538" s="30">
        <v>9.0955999999999992</v>
      </c>
      <c r="U538" s="31">
        <v>471500</v>
      </c>
      <c r="V538" s="30">
        <v>60</v>
      </c>
      <c r="W538" s="30">
        <v>29</v>
      </c>
    </row>
    <row r="539" spans="14:23" outlineLevel="2" x14ac:dyDescent="0.2">
      <c r="N539" s="32">
        <v>38586</v>
      </c>
      <c r="O539" s="32">
        <v>38587</v>
      </c>
      <c r="P539" s="32">
        <v>38587</v>
      </c>
      <c r="Q539" s="37">
        <v>38565</v>
      </c>
      <c r="R539" s="33">
        <v>9.75</v>
      </c>
      <c r="S539" s="33">
        <v>9.2799999999999994</v>
      </c>
      <c r="T539" s="33">
        <v>9.4453999999999994</v>
      </c>
      <c r="U539" s="34">
        <v>645900</v>
      </c>
      <c r="V539" s="33">
        <v>82</v>
      </c>
      <c r="W539" s="33">
        <v>31</v>
      </c>
    </row>
    <row r="540" spans="14:23" outlineLevel="2" x14ac:dyDescent="0.2">
      <c r="N540" s="29">
        <v>38587</v>
      </c>
      <c r="O540" s="29">
        <v>38588</v>
      </c>
      <c r="P540" s="29">
        <v>38588</v>
      </c>
      <c r="Q540" s="37">
        <v>38565</v>
      </c>
      <c r="R540" s="30">
        <v>10.015000000000001</v>
      </c>
      <c r="S540" s="30">
        <v>9.74</v>
      </c>
      <c r="T540" s="30">
        <v>9.9666999999999994</v>
      </c>
      <c r="U540" s="31">
        <v>664800</v>
      </c>
      <c r="V540" s="30">
        <v>87</v>
      </c>
      <c r="W540" s="30">
        <v>30</v>
      </c>
    </row>
    <row r="541" spans="14:23" outlineLevel="2" x14ac:dyDescent="0.2">
      <c r="N541" s="32">
        <v>38588</v>
      </c>
      <c r="O541" s="32">
        <v>38589</v>
      </c>
      <c r="P541" s="32">
        <v>38589</v>
      </c>
      <c r="Q541" s="37">
        <v>38565</v>
      </c>
      <c r="R541" s="33">
        <v>10.14</v>
      </c>
      <c r="S541" s="33">
        <v>9.82</v>
      </c>
      <c r="T541" s="33">
        <v>10.024699999999999</v>
      </c>
      <c r="U541" s="34">
        <v>620800</v>
      </c>
      <c r="V541" s="33">
        <v>79</v>
      </c>
      <c r="W541" s="33">
        <v>30</v>
      </c>
    </row>
    <row r="542" spans="14:23" outlineLevel="2" x14ac:dyDescent="0.2">
      <c r="N542" s="29">
        <v>38589</v>
      </c>
      <c r="O542" s="29">
        <v>38590</v>
      </c>
      <c r="P542" s="29">
        <v>38590</v>
      </c>
      <c r="Q542" s="37">
        <v>38565</v>
      </c>
      <c r="R542" s="30">
        <v>9.89</v>
      </c>
      <c r="S542" s="30">
        <v>9.4700000000000006</v>
      </c>
      <c r="T542" s="30">
        <v>9.7650000000000006</v>
      </c>
      <c r="U542" s="31">
        <v>800100</v>
      </c>
      <c r="V542" s="30">
        <v>93</v>
      </c>
      <c r="W542" s="30">
        <v>35</v>
      </c>
    </row>
    <row r="543" spans="14:23" outlineLevel="2" x14ac:dyDescent="0.2">
      <c r="N543" s="32">
        <v>38590</v>
      </c>
      <c r="O543" s="32">
        <v>38591</v>
      </c>
      <c r="P543" s="32">
        <v>38593</v>
      </c>
      <c r="Q543" s="37">
        <v>38565</v>
      </c>
      <c r="R543" s="33">
        <v>9.9499999999999993</v>
      </c>
      <c r="S543" s="33">
        <v>9.74</v>
      </c>
      <c r="T543" s="33">
        <v>9.8561999999999994</v>
      </c>
      <c r="U543" s="34">
        <v>622500</v>
      </c>
      <c r="V543" s="33">
        <v>83</v>
      </c>
      <c r="W543" s="33">
        <v>33</v>
      </c>
    </row>
    <row r="544" spans="14:23" outlineLevel="2" x14ac:dyDescent="0.2">
      <c r="N544" s="29">
        <v>38594</v>
      </c>
      <c r="O544" s="29">
        <v>38595</v>
      </c>
      <c r="P544" s="29">
        <v>38595</v>
      </c>
      <c r="Q544" s="37">
        <v>38565</v>
      </c>
      <c r="R544" s="30">
        <v>12.85</v>
      </c>
      <c r="S544" s="30">
        <v>12</v>
      </c>
      <c r="T544" s="30">
        <v>12.3637</v>
      </c>
      <c r="U544" s="31">
        <v>478800</v>
      </c>
      <c r="V544" s="30">
        <v>65</v>
      </c>
      <c r="W544" s="30">
        <v>30</v>
      </c>
    </row>
    <row r="545" spans="14:23" ht="18.75" outlineLevel="2" x14ac:dyDescent="0.2">
      <c r="N545" s="29"/>
      <c r="O545" s="29"/>
      <c r="P545" s="29"/>
      <c r="Q545" s="38" t="s">
        <v>69</v>
      </c>
      <c r="R545" s="30"/>
      <c r="S545" s="30"/>
      <c r="T545" s="30">
        <f>SUBTOTAL(1,T523:T544)</f>
        <v>9.2947181818181832</v>
      </c>
      <c r="U545" s="31"/>
      <c r="V545" s="30"/>
      <c r="W545" s="30"/>
    </row>
    <row r="546" spans="14:23" outlineLevel="2" x14ac:dyDescent="0.2">
      <c r="N546" s="32">
        <v>38595</v>
      </c>
      <c r="O546" s="32">
        <v>38596</v>
      </c>
      <c r="P546" s="32">
        <v>38596</v>
      </c>
      <c r="Q546" s="37">
        <v>38596</v>
      </c>
      <c r="R546" s="33">
        <v>12.85</v>
      </c>
      <c r="S546" s="33">
        <v>12.45</v>
      </c>
      <c r="T546" s="33">
        <v>12.693899999999999</v>
      </c>
      <c r="U546" s="34">
        <v>333700</v>
      </c>
      <c r="V546" s="33">
        <v>46</v>
      </c>
      <c r="W546" s="33">
        <v>28</v>
      </c>
    </row>
    <row r="547" spans="14:23" outlineLevel="1" x14ac:dyDescent="0.2">
      <c r="N547" s="29">
        <v>38596</v>
      </c>
      <c r="O547" s="29">
        <v>38597</v>
      </c>
      <c r="P547" s="29">
        <v>38597</v>
      </c>
      <c r="Q547" s="37">
        <v>38596</v>
      </c>
      <c r="R547" s="30">
        <v>12.2</v>
      </c>
      <c r="S547" s="30">
        <v>11.24</v>
      </c>
      <c r="T547" s="30">
        <v>11.3599</v>
      </c>
      <c r="U547" s="31">
        <v>590500</v>
      </c>
      <c r="V547" s="30">
        <v>68</v>
      </c>
      <c r="W547" s="30">
        <v>29</v>
      </c>
    </row>
    <row r="548" spans="14:23" outlineLevel="2" x14ac:dyDescent="0.2">
      <c r="N548" s="32">
        <v>38597</v>
      </c>
      <c r="O548" s="32">
        <v>38598</v>
      </c>
      <c r="P548" s="32">
        <v>38601</v>
      </c>
      <c r="Q548" s="37">
        <v>38596</v>
      </c>
      <c r="R548" s="33">
        <v>11.9</v>
      </c>
      <c r="S548" s="33">
        <v>11.65</v>
      </c>
      <c r="T548" s="33">
        <v>11.7461</v>
      </c>
      <c r="U548" s="34">
        <v>526400</v>
      </c>
      <c r="V548" s="33">
        <v>79</v>
      </c>
      <c r="W548" s="33">
        <v>33</v>
      </c>
    </row>
    <row r="549" spans="14:23" outlineLevel="2" x14ac:dyDescent="0.2">
      <c r="N549" s="29">
        <v>38601</v>
      </c>
      <c r="O549" s="29">
        <v>38602</v>
      </c>
      <c r="P549" s="29">
        <v>38602</v>
      </c>
      <c r="Q549" s="37">
        <v>38596</v>
      </c>
      <c r="R549" s="30">
        <v>11.8</v>
      </c>
      <c r="S549" s="30">
        <v>11.37</v>
      </c>
      <c r="T549" s="30">
        <v>11.5631</v>
      </c>
      <c r="U549" s="31">
        <v>272700</v>
      </c>
      <c r="V549" s="30">
        <v>45</v>
      </c>
      <c r="W549" s="30">
        <v>29</v>
      </c>
    </row>
    <row r="550" spans="14:23" outlineLevel="2" x14ac:dyDescent="0.2">
      <c r="N550" s="32">
        <v>38602</v>
      </c>
      <c r="O550" s="32">
        <v>38603</v>
      </c>
      <c r="P550" s="32">
        <v>38603</v>
      </c>
      <c r="Q550" s="37">
        <v>38596</v>
      </c>
      <c r="R550" s="33">
        <v>11.35</v>
      </c>
      <c r="S550" s="33">
        <v>10.83</v>
      </c>
      <c r="T550" s="33">
        <v>11.029</v>
      </c>
      <c r="U550" s="34">
        <v>396700</v>
      </c>
      <c r="V550" s="33">
        <v>56</v>
      </c>
      <c r="W550" s="33">
        <v>31</v>
      </c>
    </row>
    <row r="551" spans="14:23" outlineLevel="2" x14ac:dyDescent="0.2">
      <c r="N551" s="29">
        <v>38603</v>
      </c>
      <c r="O551" s="29">
        <v>38604</v>
      </c>
      <c r="P551" s="29">
        <v>38604</v>
      </c>
      <c r="Q551" s="37">
        <v>38596</v>
      </c>
      <c r="R551" s="30">
        <v>11.1</v>
      </c>
      <c r="S551" s="30">
        <v>10.8</v>
      </c>
      <c r="T551" s="30">
        <v>10.919499999999999</v>
      </c>
      <c r="U551" s="31">
        <v>641400</v>
      </c>
      <c r="V551" s="30">
        <v>84</v>
      </c>
      <c r="W551" s="30">
        <v>35</v>
      </c>
    </row>
    <row r="552" spans="14:23" outlineLevel="2" x14ac:dyDescent="0.2">
      <c r="N552" s="32">
        <v>38604</v>
      </c>
      <c r="O552" s="32">
        <v>38605</v>
      </c>
      <c r="P552" s="32">
        <v>38607</v>
      </c>
      <c r="Q552" s="37">
        <v>38596</v>
      </c>
      <c r="R552" s="33">
        <v>11.15</v>
      </c>
      <c r="S552" s="33">
        <v>10.97</v>
      </c>
      <c r="T552" s="33">
        <v>11.032400000000001</v>
      </c>
      <c r="U552" s="34">
        <v>360500</v>
      </c>
      <c r="V552" s="33">
        <v>52</v>
      </c>
      <c r="W552" s="33">
        <v>27</v>
      </c>
    </row>
    <row r="553" spans="14:23" outlineLevel="2" x14ac:dyDescent="0.2">
      <c r="N553" s="29">
        <v>38607</v>
      </c>
      <c r="O553" s="29">
        <v>38608</v>
      </c>
      <c r="P553" s="29">
        <v>38608</v>
      </c>
      <c r="Q553" s="37">
        <v>38596</v>
      </c>
      <c r="R553" s="30">
        <v>10.855</v>
      </c>
      <c r="S553" s="30">
        <v>10.615</v>
      </c>
      <c r="T553" s="30">
        <v>10.6683</v>
      </c>
      <c r="U553" s="31">
        <v>595900</v>
      </c>
      <c r="V553" s="30">
        <v>75</v>
      </c>
      <c r="W553" s="30">
        <v>34</v>
      </c>
    </row>
    <row r="554" spans="14:23" outlineLevel="2" x14ac:dyDescent="0.2">
      <c r="N554" s="32">
        <v>38608</v>
      </c>
      <c r="O554" s="32">
        <v>38609</v>
      </c>
      <c r="P554" s="32">
        <v>38609</v>
      </c>
      <c r="Q554" s="37">
        <v>38596</v>
      </c>
      <c r="R554" s="33">
        <v>10.91</v>
      </c>
      <c r="S554" s="33">
        <v>10.574999999999999</v>
      </c>
      <c r="T554" s="33">
        <v>10.694900000000001</v>
      </c>
      <c r="U554" s="34">
        <v>837200</v>
      </c>
      <c r="V554" s="33">
        <v>112</v>
      </c>
      <c r="W554" s="33">
        <v>40</v>
      </c>
    </row>
    <row r="555" spans="14:23" outlineLevel="2" x14ac:dyDescent="0.2">
      <c r="N555" s="29">
        <v>38609</v>
      </c>
      <c r="O555" s="29">
        <v>38610</v>
      </c>
      <c r="P555" s="29">
        <v>38610</v>
      </c>
      <c r="Q555" s="37">
        <v>38596</v>
      </c>
      <c r="R555" s="30">
        <v>10.99</v>
      </c>
      <c r="S555" s="30">
        <v>10.65</v>
      </c>
      <c r="T555" s="30">
        <v>10.801</v>
      </c>
      <c r="U555" s="31">
        <v>839600</v>
      </c>
      <c r="V555" s="30">
        <v>108</v>
      </c>
      <c r="W555" s="30">
        <v>36</v>
      </c>
    </row>
    <row r="556" spans="14:23" outlineLevel="2" x14ac:dyDescent="0.2">
      <c r="N556" s="32">
        <v>38610</v>
      </c>
      <c r="O556" s="32">
        <v>38611</v>
      </c>
      <c r="P556" s="32">
        <v>38611</v>
      </c>
      <c r="Q556" s="37">
        <v>38596</v>
      </c>
      <c r="R556" s="33">
        <v>11.45</v>
      </c>
      <c r="S556" s="33">
        <v>10.82</v>
      </c>
      <c r="T556" s="33">
        <v>11.241300000000001</v>
      </c>
      <c r="U556" s="34">
        <v>452300</v>
      </c>
      <c r="V556" s="33">
        <v>61</v>
      </c>
      <c r="W556" s="33">
        <v>29</v>
      </c>
    </row>
    <row r="557" spans="14:23" outlineLevel="2" x14ac:dyDescent="0.2">
      <c r="N557" s="29">
        <v>38611</v>
      </c>
      <c r="O557" s="29">
        <v>38612</v>
      </c>
      <c r="P557" s="29">
        <v>38614</v>
      </c>
      <c r="Q557" s="37">
        <v>38596</v>
      </c>
      <c r="R557" s="30">
        <v>11.34</v>
      </c>
      <c r="S557" s="30">
        <v>11.16</v>
      </c>
      <c r="T557" s="30">
        <v>11.2485</v>
      </c>
      <c r="U557" s="31">
        <v>533100</v>
      </c>
      <c r="V557" s="30">
        <v>72</v>
      </c>
      <c r="W557" s="30">
        <v>31</v>
      </c>
    </row>
    <row r="558" spans="14:23" outlineLevel="2" x14ac:dyDescent="0.2">
      <c r="N558" s="32">
        <v>38614</v>
      </c>
      <c r="O558" s="32">
        <v>38615</v>
      </c>
      <c r="P558" s="32">
        <v>38615</v>
      </c>
      <c r="Q558" s="37">
        <v>38596</v>
      </c>
      <c r="R558" s="33">
        <v>12.7</v>
      </c>
      <c r="S558" s="33">
        <v>11.8</v>
      </c>
      <c r="T558" s="33">
        <v>11.9964</v>
      </c>
      <c r="U558" s="34">
        <v>328600</v>
      </c>
      <c r="V558" s="33">
        <v>53</v>
      </c>
      <c r="W558" s="33">
        <v>26</v>
      </c>
    </row>
    <row r="559" spans="14:23" outlineLevel="2" x14ac:dyDescent="0.2">
      <c r="N559" s="29">
        <v>38615</v>
      </c>
      <c r="O559" s="29">
        <v>38616</v>
      </c>
      <c r="P559" s="29">
        <v>38616</v>
      </c>
      <c r="Q559" s="37">
        <v>38596</v>
      </c>
      <c r="R559" s="30">
        <v>13.1</v>
      </c>
      <c r="S559" s="30">
        <v>12.18</v>
      </c>
      <c r="T559" s="30">
        <v>12.7569</v>
      </c>
      <c r="U559" s="31">
        <v>412100</v>
      </c>
      <c r="V559" s="30">
        <v>64</v>
      </c>
      <c r="W559" s="30">
        <v>31</v>
      </c>
    </row>
    <row r="560" spans="14:23" outlineLevel="2" x14ac:dyDescent="0.2">
      <c r="N560" s="32">
        <v>38616</v>
      </c>
      <c r="O560" s="32">
        <v>38617</v>
      </c>
      <c r="P560" s="32">
        <v>38617</v>
      </c>
      <c r="Q560" s="37">
        <v>38596</v>
      </c>
      <c r="R560" s="33">
        <v>14.5</v>
      </c>
      <c r="S560" s="33">
        <v>14.1</v>
      </c>
      <c r="T560" s="33">
        <v>14.262700000000001</v>
      </c>
      <c r="U560" s="34">
        <v>219500</v>
      </c>
      <c r="V560" s="33">
        <v>31</v>
      </c>
      <c r="W560" s="33">
        <v>21</v>
      </c>
    </row>
    <row r="561" spans="14:23" outlineLevel="2" x14ac:dyDescent="0.2">
      <c r="N561" s="29">
        <v>38617</v>
      </c>
      <c r="O561" s="29">
        <v>38618</v>
      </c>
      <c r="P561" s="29">
        <v>38621</v>
      </c>
      <c r="Q561" s="37">
        <v>38596</v>
      </c>
      <c r="R561" s="30">
        <v>16</v>
      </c>
      <c r="S561" s="30">
        <v>14</v>
      </c>
      <c r="T561" s="30">
        <v>14.8423</v>
      </c>
      <c r="U561" s="31">
        <v>210900</v>
      </c>
      <c r="V561" s="30">
        <v>29</v>
      </c>
      <c r="W561" s="30">
        <v>15</v>
      </c>
    </row>
    <row r="562" spans="14:23" outlineLevel="2" x14ac:dyDescent="0.2">
      <c r="N562" s="32">
        <v>38618</v>
      </c>
      <c r="O562" s="32">
        <v>38618</v>
      </c>
      <c r="P562" s="32">
        <v>38621</v>
      </c>
      <c r="Q562" s="37">
        <v>38596</v>
      </c>
      <c r="R562" s="33">
        <v>16</v>
      </c>
      <c r="S562" s="33">
        <v>14</v>
      </c>
      <c r="T562" s="33">
        <v>14.8423</v>
      </c>
      <c r="U562" s="34">
        <v>210900</v>
      </c>
      <c r="V562" s="33">
        <v>29</v>
      </c>
      <c r="W562" s="33">
        <v>15</v>
      </c>
    </row>
    <row r="563" spans="14:23" ht="18.75" outlineLevel="2" x14ac:dyDescent="0.2">
      <c r="N563" s="32"/>
      <c r="O563" s="32"/>
      <c r="P563" s="32"/>
      <c r="Q563" s="38" t="s">
        <v>70</v>
      </c>
      <c r="R563" s="33"/>
      <c r="S563" s="33"/>
      <c r="T563" s="33">
        <f>SUBTOTAL(1,T546:T562)</f>
        <v>11.982264705882351</v>
      </c>
      <c r="U563" s="34"/>
      <c r="V563" s="33"/>
      <c r="W563" s="33"/>
    </row>
    <row r="564" spans="14:23" outlineLevel="2" x14ac:dyDescent="0.2">
      <c r="N564" s="29">
        <v>38632</v>
      </c>
      <c r="O564" s="29">
        <v>38633</v>
      </c>
      <c r="P564" s="29">
        <v>38635</v>
      </c>
      <c r="Q564" s="37">
        <v>38626</v>
      </c>
      <c r="R564" s="30">
        <v>13.9</v>
      </c>
      <c r="S564" s="30">
        <v>13.31</v>
      </c>
      <c r="T564" s="30">
        <v>13.677</v>
      </c>
      <c r="U564" s="31">
        <v>256500</v>
      </c>
      <c r="V564" s="30">
        <v>33</v>
      </c>
      <c r="W564" s="30">
        <v>19</v>
      </c>
    </row>
    <row r="565" spans="14:23" outlineLevel="2" x14ac:dyDescent="0.2">
      <c r="N565" s="32">
        <v>38635</v>
      </c>
      <c r="O565" s="32">
        <v>38636</v>
      </c>
      <c r="P565" s="32">
        <v>38636</v>
      </c>
      <c r="Q565" s="37">
        <v>38626</v>
      </c>
      <c r="R565" s="33">
        <v>13.4</v>
      </c>
      <c r="S565" s="33">
        <v>13.13</v>
      </c>
      <c r="T565" s="33">
        <v>13.2873</v>
      </c>
      <c r="U565" s="34">
        <v>201500</v>
      </c>
      <c r="V565" s="33">
        <v>28</v>
      </c>
      <c r="W565" s="33">
        <v>14</v>
      </c>
    </row>
    <row r="566" spans="14:23" outlineLevel="2" x14ac:dyDescent="0.2">
      <c r="N566" s="29">
        <v>38636</v>
      </c>
      <c r="O566" s="29">
        <v>38637</v>
      </c>
      <c r="P566" s="29">
        <v>38637</v>
      </c>
      <c r="Q566" s="37">
        <v>38626</v>
      </c>
      <c r="R566" s="30">
        <v>13.7</v>
      </c>
      <c r="S566" s="30">
        <v>13.62</v>
      </c>
      <c r="T566" s="30">
        <v>13.666399999999999</v>
      </c>
      <c r="U566" s="31">
        <v>422200</v>
      </c>
      <c r="V566" s="30">
        <v>50</v>
      </c>
      <c r="W566" s="30">
        <v>22</v>
      </c>
    </row>
    <row r="567" spans="14:23" outlineLevel="2" x14ac:dyDescent="0.2">
      <c r="N567" s="32">
        <v>38637</v>
      </c>
      <c r="O567" s="32">
        <v>38638</v>
      </c>
      <c r="P567" s="32">
        <v>38638</v>
      </c>
      <c r="Q567" s="37">
        <v>38626</v>
      </c>
      <c r="R567" s="33">
        <v>14</v>
      </c>
      <c r="S567" s="33">
        <v>13.6</v>
      </c>
      <c r="T567" s="33">
        <v>13.772399999999999</v>
      </c>
      <c r="U567" s="34">
        <v>327700</v>
      </c>
      <c r="V567" s="33">
        <v>51</v>
      </c>
      <c r="W567" s="33">
        <v>27</v>
      </c>
    </row>
    <row r="568" spans="14:23" outlineLevel="1" x14ac:dyDescent="0.2">
      <c r="N568" s="29">
        <v>38638</v>
      </c>
      <c r="O568" s="29">
        <v>38639</v>
      </c>
      <c r="P568" s="29">
        <v>38639</v>
      </c>
      <c r="Q568" s="37">
        <v>38626</v>
      </c>
      <c r="R568" s="30">
        <v>13.75</v>
      </c>
      <c r="S568" s="30">
        <v>13.25</v>
      </c>
      <c r="T568" s="30">
        <v>13.4831</v>
      </c>
      <c r="U568" s="31">
        <v>311500</v>
      </c>
      <c r="V568" s="30">
        <v>38</v>
      </c>
      <c r="W568" s="30">
        <v>21</v>
      </c>
    </row>
    <row r="569" spans="14:23" outlineLevel="2" x14ac:dyDescent="0.2">
      <c r="N569" s="32">
        <v>38639</v>
      </c>
      <c r="O569" s="32">
        <v>38640</v>
      </c>
      <c r="P569" s="32">
        <v>38642</v>
      </c>
      <c r="Q569" s="37">
        <v>38626</v>
      </c>
      <c r="R569" s="33">
        <v>13.05</v>
      </c>
      <c r="S569" s="33">
        <v>12.71</v>
      </c>
      <c r="T569" s="33">
        <v>12.8071</v>
      </c>
      <c r="U569" s="34">
        <v>475500</v>
      </c>
      <c r="V569" s="33">
        <v>70</v>
      </c>
      <c r="W569" s="33">
        <v>26</v>
      </c>
    </row>
    <row r="570" spans="14:23" outlineLevel="2" x14ac:dyDescent="0.2">
      <c r="N570" s="29">
        <v>38642</v>
      </c>
      <c r="O570" s="29">
        <v>38643</v>
      </c>
      <c r="P570" s="29">
        <v>38643</v>
      </c>
      <c r="Q570" s="37">
        <v>38626</v>
      </c>
      <c r="R570" s="30">
        <v>14.06</v>
      </c>
      <c r="S570" s="30">
        <v>13.76</v>
      </c>
      <c r="T570" s="30">
        <v>13.893000000000001</v>
      </c>
      <c r="U570" s="31">
        <v>352600</v>
      </c>
      <c r="V570" s="30">
        <v>44</v>
      </c>
      <c r="W570" s="30">
        <v>24</v>
      </c>
    </row>
    <row r="571" spans="14:23" outlineLevel="2" x14ac:dyDescent="0.2">
      <c r="N571" s="32">
        <v>38643</v>
      </c>
      <c r="O571" s="32">
        <v>38644</v>
      </c>
      <c r="P571" s="32">
        <v>38644</v>
      </c>
      <c r="Q571" s="37">
        <v>38626</v>
      </c>
      <c r="R571" s="33">
        <v>13.59</v>
      </c>
      <c r="S571" s="33">
        <v>13.32</v>
      </c>
      <c r="T571" s="33">
        <v>13.407299999999999</v>
      </c>
      <c r="U571" s="34">
        <v>289900</v>
      </c>
      <c r="V571" s="33">
        <v>44</v>
      </c>
      <c r="W571" s="33">
        <v>25</v>
      </c>
    </row>
    <row r="572" spans="14:23" outlineLevel="2" x14ac:dyDescent="0.2">
      <c r="N572" s="29">
        <v>38644</v>
      </c>
      <c r="O572" s="29">
        <v>38645</v>
      </c>
      <c r="P572" s="29">
        <v>38645</v>
      </c>
      <c r="Q572" s="37">
        <v>38626</v>
      </c>
      <c r="R572" s="30">
        <v>13.54</v>
      </c>
      <c r="S572" s="30">
        <v>13.5</v>
      </c>
      <c r="T572" s="30">
        <v>13.522</v>
      </c>
      <c r="U572" s="31">
        <v>151700</v>
      </c>
      <c r="V572" s="30">
        <v>24</v>
      </c>
      <c r="W572" s="30">
        <v>18</v>
      </c>
    </row>
    <row r="573" spans="14:23" outlineLevel="2" x14ac:dyDescent="0.2">
      <c r="N573" s="32">
        <v>38645</v>
      </c>
      <c r="O573" s="32">
        <v>38646</v>
      </c>
      <c r="P573" s="32">
        <v>38646</v>
      </c>
      <c r="Q573" s="37">
        <v>38626</v>
      </c>
      <c r="R573" s="33">
        <v>13.32</v>
      </c>
      <c r="S573" s="33">
        <v>12.85</v>
      </c>
      <c r="T573" s="33">
        <v>13.236499999999999</v>
      </c>
      <c r="U573" s="34">
        <v>205300</v>
      </c>
      <c r="V573" s="33">
        <v>36</v>
      </c>
      <c r="W573" s="33">
        <v>20</v>
      </c>
    </row>
    <row r="574" spans="14:23" outlineLevel="2" x14ac:dyDescent="0.2">
      <c r="N574" s="29">
        <v>38646</v>
      </c>
      <c r="O574" s="29">
        <v>38647</v>
      </c>
      <c r="P574" s="29">
        <v>38649</v>
      </c>
      <c r="Q574" s="37">
        <v>38626</v>
      </c>
      <c r="R574" s="30">
        <v>12.824999999999999</v>
      </c>
      <c r="S574" s="30">
        <v>12.68</v>
      </c>
      <c r="T574" s="30">
        <v>12.7326</v>
      </c>
      <c r="U574" s="31">
        <v>283600</v>
      </c>
      <c r="V574" s="30">
        <v>41</v>
      </c>
      <c r="W574" s="30">
        <v>23</v>
      </c>
    </row>
    <row r="575" spans="14:23" outlineLevel="2" x14ac:dyDescent="0.2">
      <c r="N575" s="32">
        <v>38649</v>
      </c>
      <c r="O575" s="32">
        <v>38650</v>
      </c>
      <c r="P575" s="32">
        <v>38650</v>
      </c>
      <c r="Q575" s="37">
        <v>38626</v>
      </c>
      <c r="R575" s="33">
        <v>13.3</v>
      </c>
      <c r="S575" s="33">
        <v>12.75</v>
      </c>
      <c r="T575" s="33">
        <v>12.949199999999999</v>
      </c>
      <c r="U575" s="34">
        <v>486100</v>
      </c>
      <c r="V575" s="33">
        <v>66</v>
      </c>
      <c r="W575" s="33">
        <v>22</v>
      </c>
    </row>
    <row r="576" spans="14:23" outlineLevel="2" x14ac:dyDescent="0.2">
      <c r="N576" s="29">
        <v>38650</v>
      </c>
      <c r="O576" s="29">
        <v>38651</v>
      </c>
      <c r="P576" s="29">
        <v>38651</v>
      </c>
      <c r="Q576" s="37">
        <v>38626</v>
      </c>
      <c r="R576" s="30">
        <v>14.09</v>
      </c>
      <c r="S576" s="30">
        <v>13.7</v>
      </c>
      <c r="T576" s="30">
        <v>13.8963</v>
      </c>
      <c r="U576" s="31">
        <v>405000</v>
      </c>
      <c r="V576" s="30">
        <v>57</v>
      </c>
      <c r="W576" s="30">
        <v>24</v>
      </c>
    </row>
    <row r="577" spans="14:23" outlineLevel="1" x14ac:dyDescent="0.2">
      <c r="N577" s="32">
        <v>38651</v>
      </c>
      <c r="O577" s="32">
        <v>38652</v>
      </c>
      <c r="P577" s="32">
        <v>38652</v>
      </c>
      <c r="Q577" s="37">
        <v>38626</v>
      </c>
      <c r="R577" s="33">
        <v>14.89</v>
      </c>
      <c r="S577" s="33">
        <v>14.41</v>
      </c>
      <c r="T577" s="33">
        <v>14.683400000000001</v>
      </c>
      <c r="U577" s="34">
        <v>242000</v>
      </c>
      <c r="V577" s="33">
        <v>38</v>
      </c>
      <c r="W577" s="33">
        <v>24</v>
      </c>
    </row>
    <row r="578" spans="14:23" x14ac:dyDescent="0.2">
      <c r="N578" s="29">
        <v>38652</v>
      </c>
      <c r="O578" s="29">
        <v>38653</v>
      </c>
      <c r="P578" s="29">
        <v>38653</v>
      </c>
      <c r="Q578" s="37">
        <v>38626</v>
      </c>
      <c r="R578" s="30">
        <v>14.085000000000001</v>
      </c>
      <c r="S578" s="30">
        <v>13.8</v>
      </c>
      <c r="T578" s="30">
        <v>13.906599999999999</v>
      </c>
      <c r="U578" s="31">
        <v>239700</v>
      </c>
      <c r="V578" s="30">
        <v>36</v>
      </c>
      <c r="W578" s="30">
        <v>21</v>
      </c>
    </row>
    <row r="579" spans="14:23" x14ac:dyDescent="0.2">
      <c r="N579" s="32">
        <v>38653</v>
      </c>
      <c r="O579" s="32">
        <v>38654</v>
      </c>
      <c r="P579" s="32">
        <v>38656</v>
      </c>
      <c r="Q579" s="37">
        <v>38626</v>
      </c>
      <c r="R579" s="33">
        <v>13.25</v>
      </c>
      <c r="S579" s="33">
        <v>13.005000000000001</v>
      </c>
      <c r="T579" s="33">
        <v>13.103899999999999</v>
      </c>
      <c r="U579" s="34">
        <v>234100</v>
      </c>
      <c r="V579" s="33">
        <v>38</v>
      </c>
      <c r="W579" s="33">
        <v>24</v>
      </c>
    </row>
    <row r="580" spans="14:23" ht="18.75" x14ac:dyDescent="0.2">
      <c r="N580" s="32"/>
      <c r="O580" s="32"/>
      <c r="P580" s="32"/>
      <c r="Q580" s="38" t="s">
        <v>71</v>
      </c>
      <c r="R580" s="33"/>
      <c r="S580" s="33"/>
      <c r="T580" s="33">
        <f>SUBTOTAL(1,T564:T579)</f>
        <v>13.50150625</v>
      </c>
      <c r="U580" s="34"/>
      <c r="V580" s="33"/>
      <c r="W580" s="33"/>
    </row>
    <row r="581" spans="14:23" x14ac:dyDescent="0.2">
      <c r="N581" s="29">
        <v>38656</v>
      </c>
      <c r="O581" s="29">
        <v>38657</v>
      </c>
      <c r="P581" s="29">
        <v>38657</v>
      </c>
      <c r="Q581" s="37">
        <v>38657</v>
      </c>
      <c r="R581" s="30">
        <v>12.6</v>
      </c>
      <c r="S581" s="30">
        <v>11.65</v>
      </c>
      <c r="T581" s="30">
        <v>12.176399999999999</v>
      </c>
      <c r="U581" s="31">
        <v>413600</v>
      </c>
      <c r="V581" s="30">
        <v>60</v>
      </c>
      <c r="W581" s="30">
        <v>24</v>
      </c>
    </row>
    <row r="582" spans="14:23" x14ac:dyDescent="0.2">
      <c r="N582" s="32">
        <v>38657</v>
      </c>
      <c r="O582" s="32">
        <v>38658</v>
      </c>
      <c r="P582" s="32">
        <v>38658</v>
      </c>
      <c r="Q582" s="37">
        <v>38657</v>
      </c>
      <c r="R582" s="33">
        <v>11.4</v>
      </c>
      <c r="S582" s="33">
        <v>10.24</v>
      </c>
      <c r="T582" s="33">
        <v>10.796900000000001</v>
      </c>
      <c r="U582" s="34">
        <v>430000</v>
      </c>
      <c r="V582" s="33">
        <v>56</v>
      </c>
      <c r="W582" s="33">
        <v>34</v>
      </c>
    </row>
    <row r="583" spans="14:23" x14ac:dyDescent="0.2">
      <c r="N583" s="29">
        <v>38658</v>
      </c>
      <c r="O583" s="29">
        <v>38659</v>
      </c>
      <c r="P583" s="29">
        <v>38659</v>
      </c>
      <c r="Q583" s="37">
        <v>38657</v>
      </c>
      <c r="R583" s="30">
        <v>10.94</v>
      </c>
      <c r="S583" s="30">
        <v>10.62</v>
      </c>
      <c r="T583" s="30">
        <v>10.846399999999999</v>
      </c>
      <c r="U583" s="31">
        <v>394200</v>
      </c>
      <c r="V583" s="30">
        <v>43</v>
      </c>
      <c r="W583" s="30">
        <v>25</v>
      </c>
    </row>
    <row r="584" spans="14:23" x14ac:dyDescent="0.2">
      <c r="N584" s="32">
        <v>38659</v>
      </c>
      <c r="O584" s="32">
        <v>38660</v>
      </c>
      <c r="P584" s="32">
        <v>38660</v>
      </c>
      <c r="Q584" s="37">
        <v>38657</v>
      </c>
      <c r="R584" s="33">
        <v>11</v>
      </c>
      <c r="S584" s="33">
        <v>10.65</v>
      </c>
      <c r="T584" s="33">
        <v>10.7948</v>
      </c>
      <c r="U584" s="34">
        <v>395800</v>
      </c>
      <c r="V584" s="33">
        <v>60</v>
      </c>
      <c r="W584" s="33">
        <v>27</v>
      </c>
    </row>
    <row r="585" spans="14:23" x14ac:dyDescent="0.2">
      <c r="N585" s="29">
        <v>38660</v>
      </c>
      <c r="O585" s="29">
        <v>38661</v>
      </c>
      <c r="P585" s="29">
        <v>38663</v>
      </c>
      <c r="Q585" s="37">
        <v>38657</v>
      </c>
      <c r="R585" s="30">
        <v>9.9</v>
      </c>
      <c r="S585" s="30">
        <v>8.8000000000000007</v>
      </c>
      <c r="T585" s="30">
        <v>9.6734000000000009</v>
      </c>
      <c r="U585" s="31">
        <v>327500</v>
      </c>
      <c r="V585" s="30">
        <v>42</v>
      </c>
      <c r="W585" s="30">
        <v>25</v>
      </c>
    </row>
    <row r="586" spans="14:23" x14ac:dyDescent="0.2">
      <c r="N586" s="32">
        <v>38663</v>
      </c>
      <c r="O586" s="32">
        <v>38664</v>
      </c>
      <c r="P586" s="32">
        <v>38664</v>
      </c>
      <c r="Q586" s="37">
        <v>38657</v>
      </c>
      <c r="R586" s="33">
        <v>9.5</v>
      </c>
      <c r="S586" s="33">
        <v>8.26</v>
      </c>
      <c r="T586" s="33">
        <v>8.7745999999999995</v>
      </c>
      <c r="U586" s="34">
        <v>521800</v>
      </c>
      <c r="V586" s="33">
        <v>78</v>
      </c>
      <c r="W586" s="33">
        <v>34</v>
      </c>
    </row>
    <row r="587" spans="14:23" x14ac:dyDescent="0.2">
      <c r="N587" s="29">
        <v>38664</v>
      </c>
      <c r="O587" s="29">
        <v>38665</v>
      </c>
      <c r="P587" s="29">
        <v>38665</v>
      </c>
      <c r="Q587" s="37">
        <v>38657</v>
      </c>
      <c r="R587" s="30">
        <v>10.1</v>
      </c>
      <c r="S587" s="30">
        <v>8.75</v>
      </c>
      <c r="T587" s="30">
        <v>9.1501999999999999</v>
      </c>
      <c r="U587" s="31">
        <v>567900</v>
      </c>
      <c r="V587" s="30">
        <v>82</v>
      </c>
      <c r="W587" s="30">
        <v>32</v>
      </c>
    </row>
    <row r="588" spans="14:23" x14ac:dyDescent="0.2">
      <c r="N588" s="32">
        <v>38665</v>
      </c>
      <c r="O588" s="32">
        <v>38666</v>
      </c>
      <c r="P588" s="32">
        <v>38666</v>
      </c>
      <c r="Q588" s="37">
        <v>38657</v>
      </c>
      <c r="R588" s="33">
        <v>9.5399999999999991</v>
      </c>
      <c r="S588" s="33">
        <v>8.9499999999999993</v>
      </c>
      <c r="T588" s="33">
        <v>9.3109999999999999</v>
      </c>
      <c r="U588" s="34">
        <v>412800</v>
      </c>
      <c r="V588" s="33">
        <v>69</v>
      </c>
      <c r="W588" s="33">
        <v>33</v>
      </c>
    </row>
    <row r="589" spans="14:23" x14ac:dyDescent="0.2">
      <c r="N589" s="29">
        <v>38666</v>
      </c>
      <c r="O589" s="29">
        <v>38667</v>
      </c>
      <c r="P589" s="29">
        <v>38667</v>
      </c>
      <c r="Q589" s="37">
        <v>38657</v>
      </c>
      <c r="R589" s="30">
        <v>9.9</v>
      </c>
      <c r="S589" s="30">
        <v>9.1</v>
      </c>
      <c r="T589" s="30">
        <v>9.6603999999999992</v>
      </c>
      <c r="U589" s="31">
        <v>536000</v>
      </c>
      <c r="V589" s="30">
        <v>70</v>
      </c>
      <c r="W589" s="30">
        <v>30</v>
      </c>
    </row>
    <row r="590" spans="14:23" x14ac:dyDescent="0.2">
      <c r="N590" s="32">
        <v>38667</v>
      </c>
      <c r="O590" s="32">
        <v>38668</v>
      </c>
      <c r="P590" s="32">
        <v>38670</v>
      </c>
      <c r="Q590" s="37">
        <v>38657</v>
      </c>
      <c r="R590" s="33">
        <v>10</v>
      </c>
      <c r="S590" s="33">
        <v>8.6999999999999993</v>
      </c>
      <c r="T590" s="33">
        <v>9.2035</v>
      </c>
      <c r="U590" s="34">
        <v>619400</v>
      </c>
      <c r="V590" s="33">
        <v>87</v>
      </c>
      <c r="W590" s="33">
        <v>34</v>
      </c>
    </row>
    <row r="591" spans="14:23" x14ac:dyDescent="0.2">
      <c r="N591" s="29">
        <v>38670</v>
      </c>
      <c r="O591" s="29">
        <v>38671</v>
      </c>
      <c r="P591" s="29">
        <v>38671</v>
      </c>
      <c r="Q591" s="37">
        <v>38657</v>
      </c>
      <c r="R591" s="30">
        <v>9.58</v>
      </c>
      <c r="S591" s="30">
        <v>8.6</v>
      </c>
      <c r="T591" s="30">
        <v>9.1493000000000002</v>
      </c>
      <c r="U591" s="31">
        <v>540500</v>
      </c>
      <c r="V591" s="30">
        <v>71</v>
      </c>
      <c r="W591" s="30">
        <v>29</v>
      </c>
    </row>
    <row r="592" spans="14:23" x14ac:dyDescent="0.2">
      <c r="N592" s="32">
        <v>38671</v>
      </c>
      <c r="O592" s="32">
        <v>38672</v>
      </c>
      <c r="P592" s="32">
        <v>38672</v>
      </c>
      <c r="Q592" s="37">
        <v>38657</v>
      </c>
      <c r="R592" s="33">
        <v>9.49</v>
      </c>
      <c r="S592" s="33">
        <v>9</v>
      </c>
      <c r="T592" s="33">
        <v>9.2053999999999991</v>
      </c>
      <c r="U592" s="34">
        <v>377800</v>
      </c>
      <c r="V592" s="33">
        <v>52</v>
      </c>
      <c r="W592" s="33">
        <v>26</v>
      </c>
    </row>
    <row r="593" spans="14:23" x14ac:dyDescent="0.2">
      <c r="N593" s="29">
        <v>38672</v>
      </c>
      <c r="O593" s="29">
        <v>38673</v>
      </c>
      <c r="P593" s="29">
        <v>38673</v>
      </c>
      <c r="Q593" s="37">
        <v>38657</v>
      </c>
      <c r="R593" s="30">
        <v>11.3</v>
      </c>
      <c r="S593" s="30">
        <v>10.4</v>
      </c>
      <c r="T593" s="30">
        <v>11.034000000000001</v>
      </c>
      <c r="U593" s="31">
        <v>543500</v>
      </c>
      <c r="V593" s="30">
        <v>61</v>
      </c>
      <c r="W593" s="30">
        <v>31</v>
      </c>
    </row>
    <row r="594" spans="14:23" x14ac:dyDescent="0.2">
      <c r="N594" s="32">
        <v>38673</v>
      </c>
      <c r="O594" s="32">
        <v>38674</v>
      </c>
      <c r="P594" s="32">
        <v>38674</v>
      </c>
      <c r="Q594" s="37">
        <v>38657</v>
      </c>
      <c r="R594" s="33">
        <v>12.15</v>
      </c>
      <c r="S594" s="33">
        <v>11.25</v>
      </c>
      <c r="T594" s="33">
        <v>11.9169</v>
      </c>
      <c r="U594" s="34">
        <v>435400</v>
      </c>
      <c r="V594" s="33">
        <v>58</v>
      </c>
      <c r="W594" s="33">
        <v>25</v>
      </c>
    </row>
    <row r="595" spans="14:23" x14ac:dyDescent="0.2">
      <c r="N595" s="29">
        <v>38674</v>
      </c>
      <c r="O595" s="29">
        <v>38675</v>
      </c>
      <c r="P595" s="29">
        <v>38677</v>
      </c>
      <c r="Q595" s="37">
        <v>38657</v>
      </c>
      <c r="R595" s="30">
        <v>10.35</v>
      </c>
      <c r="S595" s="30">
        <v>9.75</v>
      </c>
      <c r="T595" s="30">
        <v>10.0092</v>
      </c>
      <c r="U595" s="31">
        <v>390500</v>
      </c>
      <c r="V595" s="30">
        <v>55</v>
      </c>
      <c r="W595" s="30">
        <v>29</v>
      </c>
    </row>
    <row r="596" spans="14:23" x14ac:dyDescent="0.2">
      <c r="N596" s="32">
        <v>38677</v>
      </c>
      <c r="O596" s="32">
        <v>38678</v>
      </c>
      <c r="P596" s="32">
        <v>38678</v>
      </c>
      <c r="Q596" s="37">
        <v>38657</v>
      </c>
      <c r="R596" s="33">
        <v>10.9</v>
      </c>
      <c r="S596" s="33">
        <v>9.65</v>
      </c>
      <c r="T596" s="33">
        <v>10.476699999999999</v>
      </c>
      <c r="U596" s="34">
        <v>537700</v>
      </c>
      <c r="V596" s="33">
        <v>71</v>
      </c>
      <c r="W596" s="33">
        <v>27</v>
      </c>
    </row>
    <row r="597" spans="14:23" x14ac:dyDescent="0.2">
      <c r="N597" s="29">
        <v>38678</v>
      </c>
      <c r="O597" s="29">
        <v>38679</v>
      </c>
      <c r="P597" s="29">
        <v>38679</v>
      </c>
      <c r="Q597" s="37">
        <v>38657</v>
      </c>
      <c r="R597" s="30">
        <v>11.35</v>
      </c>
      <c r="S597" s="30">
        <v>10.75</v>
      </c>
      <c r="T597" s="30">
        <v>11.156000000000001</v>
      </c>
      <c r="U597" s="31">
        <v>618400</v>
      </c>
      <c r="V597" s="30">
        <v>74</v>
      </c>
      <c r="W597" s="30">
        <v>30</v>
      </c>
    </row>
    <row r="598" spans="14:23" x14ac:dyDescent="0.2">
      <c r="N598" s="32">
        <v>38679</v>
      </c>
      <c r="O598" s="32">
        <v>38680</v>
      </c>
      <c r="P598" s="32">
        <v>38684</v>
      </c>
      <c r="Q598" s="37">
        <v>38657</v>
      </c>
      <c r="R598" s="33">
        <v>11.47</v>
      </c>
      <c r="S598" s="33">
        <v>10.705</v>
      </c>
      <c r="T598" s="33">
        <v>11.0189</v>
      </c>
      <c r="U598" s="34">
        <v>540300</v>
      </c>
      <c r="V598" s="33">
        <v>68</v>
      </c>
      <c r="W598" s="33">
        <v>24</v>
      </c>
    </row>
    <row r="599" spans="14:23" x14ac:dyDescent="0.2">
      <c r="N599" s="29">
        <v>38684</v>
      </c>
      <c r="O599" s="29">
        <v>38685</v>
      </c>
      <c r="P599" s="29">
        <v>38685</v>
      </c>
      <c r="Q599" s="37">
        <v>38657</v>
      </c>
      <c r="R599" s="30">
        <v>11.3</v>
      </c>
      <c r="S599" s="30">
        <v>10.75</v>
      </c>
      <c r="T599" s="30">
        <v>11.0169</v>
      </c>
      <c r="U599" s="31">
        <v>404400</v>
      </c>
      <c r="V599" s="30">
        <v>54</v>
      </c>
      <c r="W599" s="30">
        <v>23</v>
      </c>
    </row>
    <row r="600" spans="14:23" x14ac:dyDescent="0.2">
      <c r="N600" s="32">
        <v>38685</v>
      </c>
      <c r="O600" s="32">
        <v>38686</v>
      </c>
      <c r="P600" s="32">
        <v>38686</v>
      </c>
      <c r="Q600" s="37">
        <v>38657</v>
      </c>
      <c r="R600" s="33">
        <v>11.484999999999999</v>
      </c>
      <c r="S600" s="33">
        <v>11.03</v>
      </c>
      <c r="T600" s="33">
        <v>11.1706</v>
      </c>
      <c r="U600" s="34">
        <v>417200</v>
      </c>
      <c r="V600" s="33">
        <v>49</v>
      </c>
      <c r="W600" s="33">
        <v>24</v>
      </c>
    </row>
    <row r="601" spans="14:23" ht="18.75" x14ac:dyDescent="0.2">
      <c r="N601" s="32"/>
      <c r="O601" s="32"/>
      <c r="P601" s="32"/>
      <c r="Q601" s="38" t="s">
        <v>72</v>
      </c>
      <c r="R601" s="33"/>
      <c r="S601" s="33"/>
      <c r="T601" s="33">
        <f>SUBTOTAL(1,T581:T600)</f>
        <v>10.327074999999999</v>
      </c>
      <c r="U601" s="34"/>
      <c r="V601" s="33"/>
      <c r="W601" s="33"/>
    </row>
    <row r="602" spans="14:23" x14ac:dyDescent="0.2">
      <c r="N602" s="29">
        <v>38686</v>
      </c>
      <c r="O602" s="29">
        <v>38687</v>
      </c>
      <c r="P602" s="29">
        <v>38687</v>
      </c>
      <c r="Q602" s="37">
        <v>38687</v>
      </c>
      <c r="R602" s="30">
        <v>11.87</v>
      </c>
      <c r="S602" s="30">
        <v>11.59</v>
      </c>
      <c r="T602" s="30">
        <v>11.7315</v>
      </c>
      <c r="U602" s="31">
        <v>361200</v>
      </c>
      <c r="V602" s="30">
        <v>47</v>
      </c>
      <c r="W602" s="30">
        <v>28</v>
      </c>
    </row>
    <row r="603" spans="14:23" x14ac:dyDescent="0.2">
      <c r="N603" s="32">
        <v>38687</v>
      </c>
      <c r="O603" s="32">
        <v>38688</v>
      </c>
      <c r="P603" s="32">
        <v>38688</v>
      </c>
      <c r="Q603" s="37">
        <v>38687</v>
      </c>
      <c r="R603" s="33">
        <v>12.7</v>
      </c>
      <c r="S603" s="33">
        <v>12.28</v>
      </c>
      <c r="T603" s="33">
        <v>12.582000000000001</v>
      </c>
      <c r="U603" s="34">
        <v>467500</v>
      </c>
      <c r="V603" s="33">
        <v>64</v>
      </c>
      <c r="W603" s="33">
        <v>24</v>
      </c>
    </row>
    <row r="604" spans="14:23" x14ac:dyDescent="0.2">
      <c r="N604" s="29">
        <v>38688</v>
      </c>
      <c r="O604" s="29">
        <v>38689</v>
      </c>
      <c r="P604" s="29">
        <v>38691</v>
      </c>
      <c r="Q604" s="37">
        <v>38687</v>
      </c>
      <c r="R604" s="30">
        <v>13.15</v>
      </c>
      <c r="S604" s="30">
        <v>12.62</v>
      </c>
      <c r="T604" s="30">
        <v>12.9537</v>
      </c>
      <c r="U604" s="31">
        <v>339300</v>
      </c>
      <c r="V604" s="30">
        <v>47</v>
      </c>
      <c r="W604" s="30">
        <v>26</v>
      </c>
    </row>
    <row r="605" spans="14:23" x14ac:dyDescent="0.2">
      <c r="N605" s="32">
        <v>38691</v>
      </c>
      <c r="O605" s="32">
        <v>38692</v>
      </c>
      <c r="P605" s="32">
        <v>38692</v>
      </c>
      <c r="Q605" s="37">
        <v>38687</v>
      </c>
      <c r="R605" s="33">
        <v>14.4</v>
      </c>
      <c r="S605" s="33">
        <v>14.11</v>
      </c>
      <c r="T605" s="33">
        <v>14.2746</v>
      </c>
      <c r="U605" s="34">
        <v>342700</v>
      </c>
      <c r="V605" s="33">
        <v>50</v>
      </c>
      <c r="W605" s="33">
        <v>28</v>
      </c>
    </row>
    <row r="606" spans="14:23" x14ac:dyDescent="0.2">
      <c r="N606" s="29">
        <v>38692</v>
      </c>
      <c r="O606" s="29">
        <v>38693</v>
      </c>
      <c r="P606" s="29">
        <v>38693</v>
      </c>
      <c r="Q606" s="37">
        <v>38687</v>
      </c>
      <c r="R606" s="30">
        <v>13.78</v>
      </c>
      <c r="S606" s="30">
        <v>13.35</v>
      </c>
      <c r="T606" s="30">
        <v>13.5725</v>
      </c>
      <c r="U606" s="31">
        <v>352900</v>
      </c>
      <c r="V606" s="30">
        <v>53</v>
      </c>
      <c r="W606" s="30">
        <v>26</v>
      </c>
    </row>
    <row r="607" spans="14:23" x14ac:dyDescent="0.2">
      <c r="N607" s="32">
        <v>38693</v>
      </c>
      <c r="O607" s="32">
        <v>38694</v>
      </c>
      <c r="P607" s="32">
        <v>38694</v>
      </c>
      <c r="Q607" s="37">
        <v>38687</v>
      </c>
      <c r="R607" s="33">
        <v>14.05</v>
      </c>
      <c r="S607" s="33">
        <v>13.8</v>
      </c>
      <c r="T607" s="33">
        <v>13.9475</v>
      </c>
      <c r="U607" s="34">
        <v>482800</v>
      </c>
      <c r="V607" s="33">
        <v>68</v>
      </c>
      <c r="W607" s="33">
        <v>26</v>
      </c>
    </row>
    <row r="608" spans="14:23" x14ac:dyDescent="0.2">
      <c r="N608" s="29">
        <v>38694</v>
      </c>
      <c r="O608" s="29">
        <v>38695</v>
      </c>
      <c r="P608" s="29">
        <v>38695</v>
      </c>
      <c r="Q608" s="37">
        <v>38687</v>
      </c>
      <c r="R608" s="30">
        <v>14.45</v>
      </c>
      <c r="S608" s="30">
        <v>14.13</v>
      </c>
      <c r="T608" s="30">
        <v>14.256500000000001</v>
      </c>
      <c r="U608" s="31">
        <v>497800</v>
      </c>
      <c r="V608" s="30">
        <v>65</v>
      </c>
      <c r="W608" s="30">
        <v>27</v>
      </c>
    </row>
    <row r="609" spans="14:23" x14ac:dyDescent="0.2">
      <c r="N609" s="32">
        <v>38695</v>
      </c>
      <c r="O609" s="32">
        <v>38696</v>
      </c>
      <c r="P609" s="32">
        <v>38698</v>
      </c>
      <c r="Q609" s="37">
        <v>38687</v>
      </c>
      <c r="R609" s="33">
        <v>15.43</v>
      </c>
      <c r="S609" s="33">
        <v>14.78</v>
      </c>
      <c r="T609" s="33">
        <v>15.022600000000001</v>
      </c>
      <c r="U609" s="34">
        <v>420400</v>
      </c>
      <c r="V609" s="33">
        <v>64</v>
      </c>
      <c r="W609" s="33">
        <v>25</v>
      </c>
    </row>
    <row r="610" spans="14:23" ht="18.75" x14ac:dyDescent="0.2">
      <c r="N610" s="32"/>
      <c r="O610" s="32"/>
      <c r="P610" s="32"/>
      <c r="Q610" s="38" t="s">
        <v>73</v>
      </c>
      <c r="R610" s="33"/>
      <c r="S610" s="33"/>
      <c r="T610" s="33">
        <f>SUBTOTAL(1,T602:T609)</f>
        <v>13.542612500000001</v>
      </c>
      <c r="U610" s="34"/>
      <c r="V610" s="33"/>
      <c r="W610" s="33"/>
    </row>
    <row r="611" spans="14:23" ht="18.75" x14ac:dyDescent="0.2">
      <c r="N611" s="32"/>
      <c r="O611" s="32"/>
      <c r="P611" s="32"/>
      <c r="Q611" s="38" t="s">
        <v>49</v>
      </c>
      <c r="R611" s="33"/>
      <c r="S611" s="33"/>
      <c r="T611" s="33">
        <f>SUBTOTAL(1,T111:T609)</f>
        <v>7.118075630252104</v>
      </c>
      <c r="U611" s="34"/>
      <c r="V611" s="33"/>
      <c r="W611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115</xdr:row>
                <xdr:rowOff>0</xdr:rowOff>
              </from>
              <to>
                <xdr:col>5</xdr:col>
                <xdr:colOff>228600</xdr:colOff>
                <xdr:row>116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115</xdr:row>
                <xdr:rowOff>0</xdr:rowOff>
              </from>
              <to>
                <xdr:col>5</xdr:col>
                <xdr:colOff>228600</xdr:colOff>
                <xdr:row>116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B45"/>
  <sheetViews>
    <sheetView workbookViewId="0">
      <pane ySplit="3" topLeftCell="A14" activePane="bottomLeft" state="frozen"/>
      <selection pane="bottomLeft" activeCell="B36" sqref="B36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3946050.1312248199</v>
      </c>
    </row>
    <row r="32" spans="1:2" x14ac:dyDescent="0.2">
      <c r="A32" s="59" t="s">
        <v>154</v>
      </c>
      <c r="B32" s="66">
        <f>SUM('Disposition Month'!G96:G107)</f>
        <v>3997112.9639655724</v>
      </c>
    </row>
    <row r="33" spans="1:2" x14ac:dyDescent="0.2">
      <c r="A33" s="97" t="s">
        <v>156</v>
      </c>
      <c r="B33" s="66">
        <f>SUM('Disposition Month'!G108:G119)</f>
        <v>3873299.106998716</v>
      </c>
    </row>
    <row r="34" spans="1:2" x14ac:dyDescent="0.2">
      <c r="A34" s="97" t="s">
        <v>160</v>
      </c>
      <c r="B34" s="66">
        <f>((SUM('Disposition Month'!G120:G122))/3)*12</f>
        <v>3957573.5730582634</v>
      </c>
    </row>
    <row r="35" spans="1:2" x14ac:dyDescent="0.2">
      <c r="A35" s="59"/>
    </row>
    <row r="36" spans="1:2" x14ac:dyDescent="0.2">
      <c r="A36" s="59"/>
      <c r="B36" s="66">
        <f>SUM(B5:B35)</f>
        <v>185682309.99952611</v>
      </c>
    </row>
    <row r="38" spans="1:2" x14ac:dyDescent="0.2">
      <c r="A38" s="61" t="s">
        <v>92</v>
      </c>
      <c r="B38" s="62">
        <f>B33/B36</f>
        <v>2.0859817540015532E-2</v>
      </c>
    </row>
    <row r="39" spans="1:2" x14ac:dyDescent="0.2">
      <c r="A39" s="61"/>
      <c r="B39" s="84"/>
    </row>
    <row r="40" spans="1:2" x14ac:dyDescent="0.2">
      <c r="A40" s="91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86" orientation="landscape" r:id="rId1"/>
  <headerFooter alignWithMargins="0">
    <oddFooter>&amp;LSource:  SONRIS Revenue Statements&amp;C4&amp;R&amp;"Arial,Italic"As of December 2011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FFFF00"/>
    <pageSetUpPr fitToPage="1"/>
  </sheetPr>
  <dimension ref="A1:B45"/>
  <sheetViews>
    <sheetView topLeftCell="A5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Month'!G159:G170)</f>
        <v>42851388.681229211</v>
      </c>
    </row>
    <row r="30" spans="1:2" x14ac:dyDescent="0.2">
      <c r="A30" s="59" t="s">
        <v>151</v>
      </c>
      <c r="B30" s="66">
        <f>SUM('Disposition Month'!G171:G182)</f>
        <v>44928253.862737805</v>
      </c>
    </row>
    <row r="31" spans="1:2" x14ac:dyDescent="0.2">
      <c r="A31" s="59" t="s">
        <v>152</v>
      </c>
      <c r="B31" s="66">
        <f>SUM('Disposition Month'!G183:G195)</f>
        <v>46392654.83476501</v>
      </c>
    </row>
    <row r="32" spans="1:2" x14ac:dyDescent="0.2">
      <c r="A32" s="59" t="s">
        <v>154</v>
      </c>
      <c r="B32" s="66">
        <f>SUM('Disposition Month'!G195:G206)</f>
        <v>38136124.919201456</v>
      </c>
    </row>
    <row r="33" spans="1:2" x14ac:dyDescent="0.2">
      <c r="A33" s="97" t="s">
        <v>156</v>
      </c>
      <c r="B33" s="66">
        <f>SUM('Disposition Month'!G207:G218)</f>
        <v>39947637.993976086</v>
      </c>
    </row>
    <row r="34" spans="1:2" x14ac:dyDescent="0.2">
      <c r="A34" s="97" t="s">
        <v>161</v>
      </c>
      <c r="B34" s="66">
        <f>((SUM('Disposition Month'!G219:G221))/3)*12</f>
        <v>40077426.814336799</v>
      </c>
    </row>
    <row r="35" spans="1:2" x14ac:dyDescent="0.2">
      <c r="A35" s="59"/>
    </row>
    <row r="36" spans="1:2" x14ac:dyDescent="0.2">
      <c r="A36" s="59"/>
      <c r="B36" s="66">
        <f>SUM(B5:B33)</f>
        <v>1724202433.8124557</v>
      </c>
    </row>
    <row r="38" spans="1:2" x14ac:dyDescent="0.2">
      <c r="A38" s="61" t="s">
        <v>92</v>
      </c>
      <c r="B38" s="62">
        <f>B34/B36</f>
        <v>2.3244037955404074E-2</v>
      </c>
    </row>
    <row r="39" spans="1:2" x14ac:dyDescent="0.2">
      <c r="A39" s="61"/>
      <c r="B39" s="84"/>
    </row>
    <row r="40" spans="1:2" x14ac:dyDescent="0.2">
      <c r="A40" s="59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</sheetData>
  <phoneticPr fontId="4" type="noConversion"/>
  <pageMargins left="0.75" right="0.75" top="1" bottom="1" header="0.5" footer="0.5"/>
  <pageSetup scale="98" orientation="landscape" r:id="rId1"/>
  <headerFooter alignWithMargins="0">
    <oddFooter>&amp;C6&amp;R&amp;"Arial,Italic"As of December 2011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FFFF00"/>
  </sheetPr>
  <dimension ref="A1:E33"/>
  <sheetViews>
    <sheetView workbookViewId="0">
      <selection activeCell="B18" sqref="B18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40422</v>
      </c>
      <c r="B5" s="6">
        <v>22096006.850000001</v>
      </c>
      <c r="C5" s="6">
        <v>11724090.470000001</v>
      </c>
      <c r="D5" s="6">
        <v>2173582.4900000002</v>
      </c>
      <c r="E5" s="23">
        <f t="shared" ref="E5:E13" si="0">SUM(B5:D5)</f>
        <v>35993679.810000002</v>
      </c>
    </row>
    <row r="6" spans="1:5" x14ac:dyDescent="0.2">
      <c r="A6" s="1">
        <v>40452</v>
      </c>
      <c r="B6" s="6">
        <v>25076527.390000001</v>
      </c>
      <c r="C6" s="6">
        <v>11368398.560000001</v>
      </c>
      <c r="D6" s="6">
        <v>2826046.7</v>
      </c>
      <c r="E6" s="23">
        <f t="shared" si="0"/>
        <v>39270972.650000006</v>
      </c>
    </row>
    <row r="7" spans="1:5" x14ac:dyDescent="0.2">
      <c r="A7" s="1">
        <v>40483</v>
      </c>
      <c r="B7" s="6">
        <v>22832276.239999998</v>
      </c>
      <c r="C7" s="6">
        <v>10256662.359999999</v>
      </c>
      <c r="D7" s="6">
        <v>1992140.45</v>
      </c>
      <c r="E7" s="23">
        <f t="shared" si="0"/>
        <v>35081079.049999997</v>
      </c>
    </row>
    <row r="8" spans="1:5" x14ac:dyDescent="0.2">
      <c r="A8" s="1">
        <v>40513</v>
      </c>
      <c r="B8" s="6">
        <v>25639182.469999999</v>
      </c>
      <c r="C8" s="6">
        <v>14885182.01</v>
      </c>
      <c r="D8" s="6">
        <v>2376308.56</v>
      </c>
      <c r="E8" s="23">
        <f t="shared" si="0"/>
        <v>42900673.039999999</v>
      </c>
    </row>
    <row r="9" spans="1:5" x14ac:dyDescent="0.2">
      <c r="A9" s="1">
        <v>40544</v>
      </c>
      <c r="B9" s="6">
        <v>22605436.329999998</v>
      </c>
      <c r="C9" s="6">
        <v>15362930.189999999</v>
      </c>
      <c r="D9" s="6">
        <v>2430586.4300000002</v>
      </c>
      <c r="E9" s="23">
        <f t="shared" si="0"/>
        <v>40398952.949999996</v>
      </c>
    </row>
    <row r="10" spans="1:5" x14ac:dyDescent="0.2">
      <c r="A10" s="1">
        <v>40575</v>
      </c>
      <c r="B10" s="6">
        <v>25369851.789999999</v>
      </c>
      <c r="C10" s="6">
        <v>13381115.779999999</v>
      </c>
      <c r="D10" s="6">
        <v>2238769.87</v>
      </c>
      <c r="E10" s="23">
        <f t="shared" si="0"/>
        <v>40989737.439999998</v>
      </c>
    </row>
    <row r="11" spans="1:5" x14ac:dyDescent="0.2">
      <c r="A11" s="1">
        <v>40603</v>
      </c>
      <c r="B11" s="6">
        <v>33509648.68</v>
      </c>
      <c r="C11" s="6">
        <v>14724709.65</v>
      </c>
      <c r="D11" s="6">
        <v>2487192.66</v>
      </c>
      <c r="E11" s="23">
        <f t="shared" si="0"/>
        <v>50721550.989999995</v>
      </c>
    </row>
    <row r="12" spans="1:5" x14ac:dyDescent="0.2">
      <c r="A12" s="1">
        <v>40634</v>
      </c>
      <c r="B12" s="6">
        <v>34111245.530000001</v>
      </c>
      <c r="C12" s="6">
        <v>15341312.68</v>
      </c>
      <c r="D12" s="6">
        <v>3621249.44</v>
      </c>
      <c r="E12" s="23">
        <f t="shared" si="0"/>
        <v>53073807.649999999</v>
      </c>
    </row>
    <row r="13" spans="1:5" x14ac:dyDescent="0.2">
      <c r="A13" s="1">
        <v>40664</v>
      </c>
      <c r="B13" s="6">
        <v>33650228.350000001</v>
      </c>
      <c r="C13" s="6">
        <v>14668411.68</v>
      </c>
      <c r="D13" s="6">
        <v>2007915.17</v>
      </c>
      <c r="E13" s="23">
        <f t="shared" si="0"/>
        <v>50326555.200000003</v>
      </c>
    </row>
    <row r="14" spans="1:5" x14ac:dyDescent="0.2">
      <c r="A14" s="1">
        <v>40695</v>
      </c>
      <c r="B14" s="6">
        <v>30185621.710000001</v>
      </c>
      <c r="C14" s="6">
        <v>14640670.460000001</v>
      </c>
      <c r="D14" s="6">
        <v>3015746.73</v>
      </c>
      <c r="E14" s="23">
        <f>SUM(B14:D14)</f>
        <v>47842038.899999999</v>
      </c>
    </row>
    <row r="15" spans="1:5" x14ac:dyDescent="0.2">
      <c r="A15" s="1">
        <v>40725</v>
      </c>
      <c r="B15" s="6">
        <v>31693520.559999999</v>
      </c>
      <c r="C15" s="6">
        <v>15233762.039999999</v>
      </c>
      <c r="D15" s="6">
        <v>3072521.39</v>
      </c>
      <c r="E15" s="23">
        <f>SUM(B15:D15)</f>
        <v>49999803.989999995</v>
      </c>
    </row>
    <row r="16" spans="1:5" x14ac:dyDescent="0.2">
      <c r="A16" s="1">
        <v>40756</v>
      </c>
      <c r="B16" s="6">
        <v>31640673.32</v>
      </c>
      <c r="C16" s="6">
        <v>16578738.220000001</v>
      </c>
      <c r="D16" s="6">
        <v>3196436.65</v>
      </c>
      <c r="E16" s="23">
        <f>SUM(B16:D16)</f>
        <v>51415848.189999998</v>
      </c>
    </row>
    <row r="17" spans="1:5" x14ac:dyDescent="0.2">
      <c r="A17" s="1">
        <v>40787</v>
      </c>
      <c r="B17" s="6">
        <v>28279642.66</v>
      </c>
      <c r="C17" s="6">
        <v>10513378.310000001</v>
      </c>
      <c r="D17" s="6">
        <v>2594751.83</v>
      </c>
      <c r="E17" s="23">
        <f>SUM(B17:D17)</f>
        <v>41387772.799999997</v>
      </c>
    </row>
    <row r="18" spans="1:5" x14ac:dyDescent="0.2">
      <c r="A18" s="3" t="s">
        <v>9</v>
      </c>
      <c r="B18" s="42">
        <f>SUM(B5:B17)</f>
        <v>366689861.88</v>
      </c>
      <c r="C18" s="42">
        <f>SUM(C5:C17)</f>
        <v>178679362.41</v>
      </c>
      <c r="D18" s="42">
        <f>SUM(D5:D17)</f>
        <v>34033248.370000005</v>
      </c>
      <c r="E18" s="42">
        <f>SUM(E5:E17)</f>
        <v>579402472.65999985</v>
      </c>
    </row>
    <row r="20" spans="1:5" x14ac:dyDescent="0.2">
      <c r="A20" t="s">
        <v>92</v>
      </c>
      <c r="B20" s="95">
        <f>B18/$E$18</f>
        <v>0.63287590092004642</v>
      </c>
      <c r="C20" s="95">
        <f>C18/$E$18</f>
        <v>0.30838557106892284</v>
      </c>
      <c r="D20" s="95">
        <f>D18/$E$18</f>
        <v>5.8738528011030966E-2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December 2011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FFFF00"/>
    <pageSetUpPr fitToPage="1"/>
  </sheetPr>
  <dimension ref="A1:B97"/>
  <sheetViews>
    <sheetView topLeftCell="A81" workbookViewId="0">
      <selection activeCell="B107" sqref="B107"/>
    </sheetView>
  </sheetViews>
  <sheetFormatPr defaultRowHeight="12.75" x14ac:dyDescent="0.2"/>
  <cols>
    <col min="1" max="1" width="18" customWidth="1"/>
    <col min="2" max="2" width="14.85546875" bestFit="1" customWidth="1"/>
  </cols>
  <sheetData>
    <row r="1" spans="1:2" ht="15.75" x14ac:dyDescent="0.25">
      <c r="A1" s="44" t="s">
        <v>93</v>
      </c>
    </row>
    <row r="4" spans="1:2" x14ac:dyDescent="0.2">
      <c r="A4" s="14" t="s">
        <v>91</v>
      </c>
      <c r="B4" s="5" t="s">
        <v>142</v>
      </c>
    </row>
    <row r="5" spans="1:2" x14ac:dyDescent="0.2">
      <c r="A5" s="1">
        <v>37987</v>
      </c>
      <c r="B5" s="45">
        <v>439528.96090617601</v>
      </c>
    </row>
    <row r="6" spans="1:2" x14ac:dyDescent="0.2">
      <c r="A6" s="1">
        <v>38018</v>
      </c>
      <c r="B6" s="45">
        <v>352554.18074302399</v>
      </c>
    </row>
    <row r="7" spans="1:2" x14ac:dyDescent="0.2">
      <c r="A7" s="1">
        <v>38047</v>
      </c>
      <c r="B7" s="45">
        <v>388250.30564981903</v>
      </c>
    </row>
    <row r="8" spans="1:2" x14ac:dyDescent="0.2">
      <c r="A8" s="1">
        <v>38078</v>
      </c>
      <c r="B8" s="45">
        <v>371664.94968947303</v>
      </c>
    </row>
    <row r="9" spans="1:2" x14ac:dyDescent="0.2">
      <c r="A9" s="1">
        <v>38108</v>
      </c>
      <c r="B9" s="45">
        <v>376944.419134308</v>
      </c>
    </row>
    <row r="10" spans="1:2" x14ac:dyDescent="0.2">
      <c r="A10" s="1">
        <v>38139</v>
      </c>
      <c r="B10" s="45">
        <v>364373.39083432802</v>
      </c>
    </row>
    <row r="11" spans="1:2" x14ac:dyDescent="0.2">
      <c r="A11" s="1">
        <v>38169</v>
      </c>
      <c r="B11" s="45">
        <v>373376.36701310403</v>
      </c>
    </row>
    <row r="12" spans="1:2" x14ac:dyDescent="0.2">
      <c r="A12" s="1">
        <v>38200</v>
      </c>
      <c r="B12" s="45">
        <v>374957.04543857201</v>
      </c>
    </row>
    <row r="13" spans="1:2" x14ac:dyDescent="0.2">
      <c r="A13" s="1">
        <v>38231</v>
      </c>
      <c r="B13" s="45">
        <v>252648.34940940799</v>
      </c>
    </row>
    <row r="14" spans="1:2" x14ac:dyDescent="0.2">
      <c r="A14" s="1">
        <v>38261</v>
      </c>
      <c r="B14" s="45">
        <v>294836.08750282298</v>
      </c>
    </row>
    <row r="15" spans="1:2" x14ac:dyDescent="0.2">
      <c r="A15" s="1">
        <v>38292</v>
      </c>
      <c r="B15" s="45">
        <v>306161.90200133098</v>
      </c>
    </row>
    <row r="16" spans="1:2" x14ac:dyDescent="0.2">
      <c r="A16" s="1">
        <v>38322</v>
      </c>
      <c r="B16" s="45">
        <v>325615.34984864801</v>
      </c>
    </row>
    <row r="17" spans="1:2" x14ac:dyDescent="0.2">
      <c r="A17" s="1">
        <v>38353</v>
      </c>
      <c r="B17" s="45">
        <v>346534.81699999399</v>
      </c>
    </row>
    <row r="18" spans="1:2" x14ac:dyDescent="0.2">
      <c r="A18" s="1">
        <v>38384</v>
      </c>
      <c r="B18" s="45">
        <v>319401.76471379801</v>
      </c>
    </row>
    <row r="19" spans="1:2" x14ac:dyDescent="0.2">
      <c r="A19" s="1">
        <v>38412</v>
      </c>
      <c r="B19" s="45">
        <v>326574.195420017</v>
      </c>
    </row>
    <row r="20" spans="1:2" x14ac:dyDescent="0.2">
      <c r="A20" s="1">
        <v>38443</v>
      </c>
      <c r="B20" s="45">
        <v>404282.72753221501</v>
      </c>
    </row>
    <row r="21" spans="1:2" x14ac:dyDescent="0.2">
      <c r="A21" s="1">
        <v>38473</v>
      </c>
      <c r="B21" s="45">
        <v>376916.31102423603</v>
      </c>
    </row>
    <row r="22" spans="1:2" x14ac:dyDescent="0.2">
      <c r="A22" s="1">
        <v>38504</v>
      </c>
      <c r="B22" s="45">
        <v>358886.38515602902</v>
      </c>
    </row>
    <row r="23" spans="1:2" x14ac:dyDescent="0.2">
      <c r="A23" s="1">
        <v>38534</v>
      </c>
      <c r="B23" s="45">
        <v>319254.63716400898</v>
      </c>
    </row>
    <row r="24" spans="1:2" x14ac:dyDescent="0.2">
      <c r="A24" s="1">
        <v>38565</v>
      </c>
      <c r="B24" s="45">
        <v>315616.43991115497</v>
      </c>
    </row>
    <row r="25" spans="1:2" x14ac:dyDescent="0.2">
      <c r="A25" s="1">
        <v>38596</v>
      </c>
      <c r="B25" s="45">
        <v>78702.698250476999</v>
      </c>
    </row>
    <row r="26" spans="1:2" x14ac:dyDescent="0.2">
      <c r="A26" s="1">
        <v>38626</v>
      </c>
      <c r="B26" s="45">
        <v>114538.450766073</v>
      </c>
    </row>
    <row r="27" spans="1:2" x14ac:dyDescent="0.2">
      <c r="A27" s="1">
        <v>38657</v>
      </c>
      <c r="B27" s="45">
        <v>180921.896908191</v>
      </c>
    </row>
    <row r="28" spans="1:2" x14ac:dyDescent="0.2">
      <c r="A28" s="1">
        <v>38687</v>
      </c>
      <c r="B28" s="45">
        <v>197290.87605285901</v>
      </c>
    </row>
    <row r="29" spans="1:2" x14ac:dyDescent="0.2">
      <c r="A29" s="1">
        <v>38718</v>
      </c>
      <c r="B29" s="45">
        <v>230553.141174936</v>
      </c>
    </row>
    <row r="30" spans="1:2" x14ac:dyDescent="0.2">
      <c r="A30" s="1">
        <v>38749</v>
      </c>
      <c r="B30" s="45">
        <v>221290.45905745699</v>
      </c>
    </row>
    <row r="31" spans="1:2" x14ac:dyDescent="0.2">
      <c r="A31" s="1">
        <v>38777</v>
      </c>
      <c r="B31" s="45">
        <v>249233.35198095901</v>
      </c>
    </row>
    <row r="32" spans="1:2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335690.20676297799</v>
      </c>
    </row>
    <row r="66" spans="1:2" x14ac:dyDescent="0.2">
      <c r="A66" s="1">
        <v>39845</v>
      </c>
      <c r="B66" s="45">
        <v>297635.35388396803</v>
      </c>
    </row>
    <row r="67" spans="1:2" x14ac:dyDescent="0.2">
      <c r="A67" s="1">
        <v>39873</v>
      </c>
      <c r="B67" s="45">
        <v>342987.28140238702</v>
      </c>
    </row>
    <row r="68" spans="1:2" x14ac:dyDescent="0.2">
      <c r="A68" s="1">
        <v>39904</v>
      </c>
      <c r="B68" s="45">
        <v>340569.296143707</v>
      </c>
    </row>
    <row r="69" spans="1:2" x14ac:dyDescent="0.2">
      <c r="A69" s="1">
        <v>39934</v>
      </c>
      <c r="B69" s="45">
        <v>346303.84012095199</v>
      </c>
    </row>
    <row r="70" spans="1:2" x14ac:dyDescent="0.2">
      <c r="A70" s="1">
        <v>39965</v>
      </c>
      <c r="B70" s="45">
        <v>337819.67820221401</v>
      </c>
    </row>
    <row r="71" spans="1:2" x14ac:dyDescent="0.2">
      <c r="A71" s="1">
        <v>39995</v>
      </c>
      <c r="B71" s="45">
        <v>337422.96648932103</v>
      </c>
    </row>
    <row r="72" spans="1:2" x14ac:dyDescent="0.2">
      <c r="A72" s="1">
        <v>40026</v>
      </c>
      <c r="B72" s="45">
        <v>336789.01490261703</v>
      </c>
    </row>
    <row r="73" spans="1:2" x14ac:dyDescent="0.2">
      <c r="A73" s="1">
        <v>40057</v>
      </c>
      <c r="B73" s="45">
        <v>348935.36683169502</v>
      </c>
    </row>
    <row r="74" spans="1:2" x14ac:dyDescent="0.2">
      <c r="A74" s="1">
        <v>40087</v>
      </c>
      <c r="B74" s="45">
        <v>367890.818656791</v>
      </c>
    </row>
    <row r="75" spans="1:2" x14ac:dyDescent="0.2">
      <c r="A75" s="1">
        <v>40118</v>
      </c>
      <c r="B75" s="45">
        <v>320276.60781156801</v>
      </c>
    </row>
    <row r="76" spans="1:2" x14ac:dyDescent="0.2">
      <c r="A76" s="1">
        <v>40148</v>
      </c>
      <c r="B76" s="45">
        <v>379669.91064873303</v>
      </c>
    </row>
    <row r="77" spans="1:2" x14ac:dyDescent="0.2">
      <c r="A77" s="1">
        <v>40179</v>
      </c>
      <c r="B77" s="45">
        <v>305922.123678656</v>
      </c>
    </row>
    <row r="78" spans="1:2" x14ac:dyDescent="0.2">
      <c r="A78" s="1">
        <v>40210</v>
      </c>
      <c r="B78" s="45">
        <v>305028.38188868301</v>
      </c>
    </row>
    <row r="79" spans="1:2" x14ac:dyDescent="0.2">
      <c r="A79" s="1">
        <v>40238</v>
      </c>
      <c r="B79" s="45">
        <v>325053.62296040298</v>
      </c>
    </row>
    <row r="80" spans="1:2" x14ac:dyDescent="0.2">
      <c r="A80" s="1">
        <v>40269</v>
      </c>
      <c r="B80" s="45">
        <v>328335.32251508202</v>
      </c>
    </row>
    <row r="81" spans="1:2" x14ac:dyDescent="0.2">
      <c r="A81" s="1">
        <v>40299</v>
      </c>
      <c r="B81" s="45">
        <v>326859.630495577</v>
      </c>
    </row>
    <row r="82" spans="1:2" x14ac:dyDescent="0.2">
      <c r="A82" s="1">
        <v>40330</v>
      </c>
      <c r="B82" s="45">
        <v>314929.19708644599</v>
      </c>
    </row>
    <row r="83" spans="1:2" x14ac:dyDescent="0.2">
      <c r="A83" s="1">
        <v>40360</v>
      </c>
      <c r="B83" s="45">
        <v>328198.03805531497</v>
      </c>
    </row>
    <row r="84" spans="1:2" x14ac:dyDescent="0.2">
      <c r="A84" s="1">
        <v>40391</v>
      </c>
      <c r="B84" s="45">
        <v>367403.93771002197</v>
      </c>
    </row>
    <row r="85" spans="1:2" x14ac:dyDescent="0.2">
      <c r="A85" s="1">
        <v>40422</v>
      </c>
      <c r="B85" s="45">
        <v>326897.16539278399</v>
      </c>
    </row>
    <row r="86" spans="1:2" x14ac:dyDescent="0.2">
      <c r="A86" s="1">
        <v>40452</v>
      </c>
      <c r="B86" s="45">
        <v>345930.05228342698</v>
      </c>
    </row>
    <row r="87" spans="1:2" x14ac:dyDescent="0.2">
      <c r="A87" s="1">
        <v>40483</v>
      </c>
      <c r="B87" s="45">
        <v>308099.27555378899</v>
      </c>
    </row>
    <row r="88" spans="1:2" x14ac:dyDescent="0.2">
      <c r="A88" s="1">
        <v>40513</v>
      </c>
      <c r="B88" s="45">
        <v>324201.74261468399</v>
      </c>
    </row>
    <row r="89" spans="1:2" x14ac:dyDescent="0.2">
      <c r="A89" s="1">
        <v>40544</v>
      </c>
      <c r="B89" s="45">
        <v>273304.20596108498</v>
      </c>
    </row>
    <row r="90" spans="1:2" x14ac:dyDescent="0.2">
      <c r="A90" s="1">
        <v>40575</v>
      </c>
      <c r="B90" s="45">
        <v>306258.70287192898</v>
      </c>
    </row>
    <row r="91" spans="1:2" x14ac:dyDescent="0.2">
      <c r="A91" s="1">
        <v>40603</v>
      </c>
      <c r="B91" s="45">
        <v>335554.13968589797</v>
      </c>
    </row>
    <row r="92" spans="1:2" x14ac:dyDescent="0.2">
      <c r="A92" s="1">
        <v>40634</v>
      </c>
      <c r="B92" s="45">
        <v>317150.93732382002</v>
      </c>
    </row>
    <row r="93" spans="1:2" x14ac:dyDescent="0.2">
      <c r="A93" s="1">
        <v>40664</v>
      </c>
      <c r="B93" s="45">
        <v>329628.52431858599</v>
      </c>
    </row>
    <row r="94" spans="1:2" x14ac:dyDescent="0.2">
      <c r="A94" s="1">
        <v>40695</v>
      </c>
      <c r="B94" s="45">
        <v>310672.385227377</v>
      </c>
    </row>
    <row r="95" spans="1:2" x14ac:dyDescent="0.2">
      <c r="A95" s="1">
        <v>40725</v>
      </c>
      <c r="B95" s="45">
        <v>315976.03964553098</v>
      </c>
    </row>
    <row r="96" spans="1:2" x14ac:dyDescent="0.2">
      <c r="A96" s="1">
        <v>40756</v>
      </c>
      <c r="B96" s="45">
        <v>368613.50950911699</v>
      </c>
    </row>
    <row r="97" spans="1:2" x14ac:dyDescent="0.2">
      <c r="A97" s="1">
        <v>40787</v>
      </c>
      <c r="B97" s="45">
        <v>304803.84410991799</v>
      </c>
    </row>
  </sheetData>
  <phoneticPr fontId="4" type="noConversion"/>
  <pageMargins left="0.75" right="0.75" top="0.75" bottom="0.75" header="0.5" footer="0.5"/>
  <pageSetup scale="56" orientation="portrait" horizontalDpi="1200" verticalDpi="1200" r:id="rId1"/>
  <headerFooter alignWithMargins="0">
    <oddFooter>&amp;C11&amp;R&amp;"Arial,Italic"As of December 2011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D101"/>
  <sheetViews>
    <sheetView topLeftCell="A79" workbookViewId="0">
      <selection activeCell="B89" sqref="B89"/>
    </sheetView>
  </sheetViews>
  <sheetFormatPr defaultRowHeight="12.75" x14ac:dyDescent="0.2"/>
  <cols>
    <col min="10" max="10" width="12.7109375" customWidth="1"/>
  </cols>
  <sheetData>
    <row r="1" spans="1:2" ht="15.75" x14ac:dyDescent="0.25">
      <c r="A1" s="44" t="s">
        <v>95</v>
      </c>
    </row>
    <row r="3" spans="1:2" x14ac:dyDescent="0.2">
      <c r="B3" s="39"/>
    </row>
    <row r="4" spans="1:2" x14ac:dyDescent="0.2">
      <c r="A4" s="9">
        <v>37987</v>
      </c>
      <c r="B4" s="72">
        <v>34.659999999999997</v>
      </c>
    </row>
    <row r="5" spans="1:2" x14ac:dyDescent="0.2">
      <c r="A5" s="9">
        <v>38018</v>
      </c>
      <c r="B5" s="72">
        <v>34.049999999999997</v>
      </c>
    </row>
    <row r="6" spans="1:2" x14ac:dyDescent="0.2">
      <c r="A6" s="9">
        <v>38047</v>
      </c>
      <c r="B6" s="72">
        <v>36.6</v>
      </c>
    </row>
    <row r="7" spans="1:2" x14ac:dyDescent="0.2">
      <c r="A7" s="9">
        <v>38078</v>
      </c>
      <c r="B7" s="72">
        <v>35.799999999999997</v>
      </c>
    </row>
    <row r="8" spans="1:2" x14ac:dyDescent="0.2">
      <c r="A8" s="9">
        <v>38108</v>
      </c>
      <c r="B8" s="72">
        <v>39.28</v>
      </c>
    </row>
    <row r="9" spans="1:2" x14ac:dyDescent="0.2">
      <c r="A9" s="9">
        <v>38139</v>
      </c>
      <c r="B9" s="72">
        <v>37.15</v>
      </c>
    </row>
    <row r="10" spans="1:2" x14ac:dyDescent="0.2">
      <c r="A10" s="9">
        <v>38169</v>
      </c>
      <c r="B10" s="72">
        <v>40.24</v>
      </c>
    </row>
    <row r="11" spans="1:2" x14ac:dyDescent="0.2">
      <c r="A11" s="9">
        <v>38200</v>
      </c>
      <c r="B11" s="72">
        <v>44.32</v>
      </c>
    </row>
    <row r="12" spans="1:2" x14ac:dyDescent="0.2">
      <c r="A12" s="9">
        <v>38231</v>
      </c>
      <c r="B12" s="72">
        <v>45.81</v>
      </c>
    </row>
    <row r="13" spans="1:2" x14ac:dyDescent="0.2">
      <c r="A13" s="9">
        <v>38261</v>
      </c>
      <c r="B13" s="72">
        <v>53.46</v>
      </c>
    </row>
    <row r="14" spans="1:2" x14ac:dyDescent="0.2">
      <c r="A14" s="9">
        <v>38292</v>
      </c>
      <c r="B14" s="72">
        <v>47.33</v>
      </c>
    </row>
    <row r="15" spans="1:2" x14ac:dyDescent="0.2">
      <c r="A15" s="9">
        <v>38322</v>
      </c>
      <c r="B15" s="72">
        <v>42.28</v>
      </c>
    </row>
    <row r="16" spans="1:2" x14ac:dyDescent="0.2">
      <c r="A16" s="9">
        <v>38353</v>
      </c>
      <c r="B16" s="72">
        <v>46.02</v>
      </c>
    </row>
    <row r="17" spans="1:4" x14ac:dyDescent="0.2">
      <c r="A17" s="9">
        <v>38384</v>
      </c>
      <c r="B17" s="72">
        <v>46.94</v>
      </c>
    </row>
    <row r="18" spans="1:4" x14ac:dyDescent="0.2">
      <c r="A18" s="9">
        <v>38412</v>
      </c>
      <c r="B18" s="72">
        <v>53.42</v>
      </c>
    </row>
    <row r="19" spans="1:4" x14ac:dyDescent="0.2">
      <c r="A19" s="9">
        <v>38443</v>
      </c>
      <c r="B19" s="72">
        <v>52.46</v>
      </c>
    </row>
    <row r="20" spans="1:4" x14ac:dyDescent="0.2">
      <c r="A20" s="9">
        <v>38473</v>
      </c>
      <c r="B20" s="72">
        <v>49.59</v>
      </c>
    </row>
    <row r="21" spans="1:4" x14ac:dyDescent="0.2">
      <c r="A21" s="9">
        <v>38504</v>
      </c>
      <c r="B21" s="72">
        <v>55.94</v>
      </c>
    </row>
    <row r="22" spans="1:4" x14ac:dyDescent="0.2">
      <c r="A22" s="9">
        <v>38534</v>
      </c>
      <c r="B22" s="72">
        <v>58.53</v>
      </c>
    </row>
    <row r="23" spans="1:4" x14ac:dyDescent="0.2">
      <c r="A23" s="9">
        <v>38565</v>
      </c>
      <c r="B23" s="72">
        <v>64.67</v>
      </c>
    </row>
    <row r="24" spans="1:4" x14ac:dyDescent="0.2">
      <c r="A24" s="9">
        <v>38596</v>
      </c>
      <c r="B24" s="72">
        <v>65.930000000000007</v>
      </c>
    </row>
    <row r="25" spans="1:4" x14ac:dyDescent="0.2">
      <c r="A25" s="9">
        <v>38626</v>
      </c>
      <c r="B25" s="72">
        <v>61.29</v>
      </c>
    </row>
    <row r="26" spans="1:4" x14ac:dyDescent="0.2">
      <c r="A26" s="9">
        <v>38657</v>
      </c>
      <c r="B26" s="72">
        <v>57.41</v>
      </c>
    </row>
    <row r="27" spans="1:4" x14ac:dyDescent="0.2">
      <c r="A27" s="9">
        <v>38687</v>
      </c>
      <c r="B27" s="72">
        <v>57.808181818181808</v>
      </c>
      <c r="D27" s="55"/>
    </row>
    <row r="28" spans="1:4" x14ac:dyDescent="0.2">
      <c r="A28" s="9">
        <v>38718</v>
      </c>
      <c r="B28" s="72">
        <v>64.110499999999988</v>
      </c>
      <c r="D28" s="55"/>
    </row>
    <row r="29" spans="1:4" x14ac:dyDescent="0.2">
      <c r="A29" s="9">
        <v>38749</v>
      </c>
      <c r="B29" s="72">
        <v>61.487894736842094</v>
      </c>
      <c r="D29" s="55"/>
    </row>
    <row r="30" spans="1:4" x14ac:dyDescent="0.2">
      <c r="A30" s="9">
        <v>38777</v>
      </c>
      <c r="B30" s="72">
        <v>63.76</v>
      </c>
      <c r="C30" s="10"/>
      <c r="D30" s="55"/>
    </row>
    <row r="31" spans="1:4" x14ac:dyDescent="0.2">
      <c r="A31" s="9">
        <v>38808</v>
      </c>
      <c r="B31" s="72">
        <v>70.92</v>
      </c>
      <c r="C31" s="56"/>
      <c r="D31" s="55"/>
    </row>
    <row r="32" spans="1:4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100">
        <v>93.74</v>
      </c>
      <c r="C87" s="85"/>
    </row>
    <row r="88" spans="1:3" x14ac:dyDescent="0.2">
      <c r="A88" s="9">
        <v>40544</v>
      </c>
      <c r="B88" s="100">
        <v>97.26</v>
      </c>
      <c r="C88" s="85"/>
    </row>
    <row r="89" spans="1:3" x14ac:dyDescent="0.2">
      <c r="A89" s="9">
        <v>40575</v>
      </c>
      <c r="B89" s="100">
        <v>105.95</v>
      </c>
      <c r="C89" s="85"/>
    </row>
    <row r="90" spans="1:3" x14ac:dyDescent="0.2">
      <c r="A90" s="9">
        <v>40603</v>
      </c>
      <c r="B90" s="100">
        <v>117.25</v>
      </c>
      <c r="C90" s="85"/>
    </row>
    <row r="91" spans="1:3" x14ac:dyDescent="0.2">
      <c r="A91" s="9">
        <v>40634</v>
      </c>
      <c r="B91" s="100">
        <v>125.72</v>
      </c>
      <c r="C91" s="85"/>
    </row>
    <row r="92" spans="1:3" x14ac:dyDescent="0.2">
      <c r="A92" s="9">
        <v>40664</v>
      </c>
      <c r="B92" s="100">
        <v>116.01</v>
      </c>
      <c r="C92" s="85"/>
    </row>
    <row r="93" spans="1:3" x14ac:dyDescent="0.2">
      <c r="A93" s="9">
        <v>40695</v>
      </c>
      <c r="B93" s="100">
        <v>113.12</v>
      </c>
      <c r="C93" s="85"/>
    </row>
    <row r="94" spans="1:3" x14ac:dyDescent="0.2">
      <c r="A94" s="9">
        <v>40725</v>
      </c>
      <c r="B94" s="100">
        <v>116.56</v>
      </c>
      <c r="C94" s="85"/>
    </row>
    <row r="95" spans="1:3" x14ac:dyDescent="0.2">
      <c r="A95" s="9">
        <v>40756</v>
      </c>
      <c r="B95" s="100">
        <v>110.49</v>
      </c>
      <c r="C95" s="85"/>
    </row>
    <row r="96" spans="1:3" x14ac:dyDescent="0.2">
      <c r="A96" s="9">
        <v>40787</v>
      </c>
      <c r="B96" s="100">
        <v>113.68</v>
      </c>
      <c r="C96" s="85"/>
    </row>
    <row r="97" spans="1:3" x14ac:dyDescent="0.2">
      <c r="A97" s="9">
        <v>40817</v>
      </c>
      <c r="B97" s="100">
        <v>111.75</v>
      </c>
      <c r="C97" s="85"/>
    </row>
    <row r="98" spans="1:3" x14ac:dyDescent="0.2">
      <c r="A98" s="9">
        <v>40848</v>
      </c>
      <c r="B98" s="100">
        <v>112.07</v>
      </c>
      <c r="C98" s="85"/>
    </row>
    <row r="99" spans="1:3" x14ac:dyDescent="0.2">
      <c r="A99" s="9">
        <v>40878</v>
      </c>
      <c r="B99" s="100">
        <v>108.85</v>
      </c>
      <c r="C99" s="85"/>
    </row>
    <row r="100" spans="1:3" x14ac:dyDescent="0.2">
      <c r="A100" s="9"/>
    </row>
    <row r="101" spans="1:3" x14ac:dyDescent="0.2">
      <c r="A101" s="47" t="s">
        <v>96</v>
      </c>
    </row>
  </sheetData>
  <phoneticPr fontId="8" type="noConversion"/>
  <pageMargins left="0.75" right="0.26" top="0.75" bottom="0.75" header="0.5" footer="0.5"/>
  <pageSetup scale="54" orientation="portrait" horizontalDpi="1200" verticalDpi="1200" r:id="rId1"/>
  <headerFooter alignWithMargins="0">
    <oddFooter>&amp;C13&amp;R&amp;"Arial,Italic"As of January 3, 2012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  <pageSetUpPr fitToPage="1"/>
  </sheetPr>
  <dimension ref="A1:B97"/>
  <sheetViews>
    <sheetView topLeftCell="A81" workbookViewId="0">
      <selection activeCell="A97" sqref="A1:C97"/>
    </sheetView>
  </sheetViews>
  <sheetFormatPr defaultRowHeight="12.75" x14ac:dyDescent="0.2"/>
  <cols>
    <col min="1" max="1" width="18.140625" customWidth="1"/>
    <col min="2" max="2" width="15" bestFit="1" customWidth="1"/>
  </cols>
  <sheetData>
    <row r="1" spans="1:2" ht="15.75" x14ac:dyDescent="0.25">
      <c r="A1" s="44" t="s">
        <v>94</v>
      </c>
    </row>
    <row r="2" spans="1:2" ht="12.75" customHeight="1" x14ac:dyDescent="0.25">
      <c r="A2" s="40"/>
    </row>
    <row r="4" spans="1:2" x14ac:dyDescent="0.2">
      <c r="A4" s="14" t="s">
        <v>91</v>
      </c>
      <c r="B4" s="5" t="s">
        <v>143</v>
      </c>
    </row>
    <row r="5" spans="1:2" x14ac:dyDescent="0.2">
      <c r="A5" s="1">
        <v>37987</v>
      </c>
      <c r="B5" s="45">
        <v>4116851.7030502702</v>
      </c>
    </row>
    <row r="6" spans="1:2" x14ac:dyDescent="0.2">
      <c r="A6" s="1">
        <v>38018</v>
      </c>
      <c r="B6" s="45">
        <v>3751396.37493467</v>
      </c>
    </row>
    <row r="7" spans="1:2" x14ac:dyDescent="0.2">
      <c r="A7" s="1">
        <v>38047</v>
      </c>
      <c r="B7" s="45">
        <v>3712684.6945070298</v>
      </c>
    </row>
    <row r="8" spans="1:2" x14ac:dyDescent="0.2">
      <c r="A8" s="1">
        <v>38078</v>
      </c>
      <c r="B8" s="45">
        <v>4034822.4873587298</v>
      </c>
    </row>
    <row r="9" spans="1:2" x14ac:dyDescent="0.2">
      <c r="A9" s="1">
        <v>38108</v>
      </c>
      <c r="B9" s="45">
        <v>3916088.2692239801</v>
      </c>
    </row>
    <row r="10" spans="1:2" x14ac:dyDescent="0.2">
      <c r="A10" s="1">
        <v>38139</v>
      </c>
      <c r="B10" s="45">
        <v>3969900.01426845</v>
      </c>
    </row>
    <row r="11" spans="1:2" x14ac:dyDescent="0.2">
      <c r="A11" s="1">
        <v>38169</v>
      </c>
      <c r="B11" s="45">
        <v>4113654.6443410199</v>
      </c>
    </row>
    <row r="12" spans="1:2" x14ac:dyDescent="0.2">
      <c r="A12" s="1">
        <v>38200</v>
      </c>
      <c r="B12" s="45">
        <v>4039039.5325718001</v>
      </c>
    </row>
    <row r="13" spans="1:2" x14ac:dyDescent="0.2">
      <c r="A13" s="1">
        <v>38231</v>
      </c>
      <c r="B13" s="45">
        <v>3203047.0171899502</v>
      </c>
    </row>
    <row r="14" spans="1:2" x14ac:dyDescent="0.2">
      <c r="A14" s="1">
        <v>38261</v>
      </c>
      <c r="B14" s="45">
        <v>3557609.2439597002</v>
      </c>
    </row>
    <row r="15" spans="1:2" x14ac:dyDescent="0.2">
      <c r="A15" s="1">
        <v>38292</v>
      </c>
      <c r="B15" s="45">
        <v>3549434.2037618798</v>
      </c>
    </row>
    <row r="16" spans="1:2" x14ac:dyDescent="0.2">
      <c r="A16" s="1">
        <v>38322</v>
      </c>
      <c r="B16" s="45">
        <v>3331205.5307657998</v>
      </c>
    </row>
    <row r="17" spans="1:2" x14ac:dyDescent="0.2">
      <c r="A17" s="1">
        <v>38353</v>
      </c>
      <c r="B17" s="45">
        <v>3572292.7624133099</v>
      </c>
    </row>
    <row r="18" spans="1:2" x14ac:dyDescent="0.2">
      <c r="A18" s="1">
        <v>38384</v>
      </c>
      <c r="B18" s="45">
        <v>3179408.8827136802</v>
      </c>
    </row>
    <row r="19" spans="1:2" x14ac:dyDescent="0.2">
      <c r="A19" s="1">
        <v>38412</v>
      </c>
      <c r="B19" s="45">
        <v>3524675.37415754</v>
      </c>
    </row>
    <row r="20" spans="1:2" x14ac:dyDescent="0.2">
      <c r="A20" s="1">
        <v>38443</v>
      </c>
      <c r="B20" s="45">
        <v>3373989.9785241601</v>
      </c>
    </row>
    <row r="21" spans="1:2" x14ac:dyDescent="0.2">
      <c r="A21" s="1">
        <v>38473</v>
      </c>
      <c r="B21" s="45">
        <v>3512440.4707236402</v>
      </c>
    </row>
    <row r="22" spans="1:2" x14ac:dyDescent="0.2">
      <c r="A22" s="1">
        <v>38504</v>
      </c>
      <c r="B22" s="45">
        <v>3396830.1709777699</v>
      </c>
    </row>
    <row r="23" spans="1:2" x14ac:dyDescent="0.2">
      <c r="A23" s="1">
        <v>38534</v>
      </c>
      <c r="B23" s="45">
        <v>3326464.2786851898</v>
      </c>
    </row>
    <row r="24" spans="1:2" x14ac:dyDescent="0.2">
      <c r="A24" s="1">
        <v>38565</v>
      </c>
      <c r="B24" s="45">
        <v>2962636.152516</v>
      </c>
    </row>
    <row r="25" spans="1:2" x14ac:dyDescent="0.2">
      <c r="A25" s="1">
        <v>38596</v>
      </c>
      <c r="B25" s="45">
        <v>1299470.4760853499</v>
      </c>
    </row>
    <row r="26" spans="1:2" x14ac:dyDescent="0.2">
      <c r="A26" s="1">
        <v>38626</v>
      </c>
      <c r="B26" s="45">
        <v>1403319.12839957</v>
      </c>
    </row>
    <row r="27" spans="1:2" x14ac:dyDescent="0.2">
      <c r="A27" s="1">
        <v>38657</v>
      </c>
      <c r="B27" s="45">
        <v>2238950.7427524198</v>
      </c>
    </row>
    <row r="28" spans="1:2" x14ac:dyDescent="0.2">
      <c r="A28" s="1">
        <v>38687</v>
      </c>
      <c r="B28" s="45">
        <v>2696394.9614425902</v>
      </c>
    </row>
    <row r="29" spans="1:2" x14ac:dyDescent="0.2">
      <c r="A29" s="1">
        <v>38718</v>
      </c>
      <c r="B29" s="45">
        <v>2903605.4539078199</v>
      </c>
    </row>
    <row r="30" spans="1:2" x14ac:dyDescent="0.2">
      <c r="A30" s="1">
        <v>38749</v>
      </c>
      <c r="B30" s="45">
        <v>2893564.0590993399</v>
      </c>
    </row>
    <row r="31" spans="1:2" x14ac:dyDescent="0.2">
      <c r="A31" s="1">
        <v>38777</v>
      </c>
      <c r="B31" s="45">
        <v>3195937.85636565</v>
      </c>
    </row>
    <row r="32" spans="1:2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3426258.6580056502</v>
      </c>
    </row>
    <row r="66" spans="1:2" x14ac:dyDescent="0.2">
      <c r="A66" s="1">
        <v>39845</v>
      </c>
      <c r="B66" s="45">
        <v>3563563.7983800499</v>
      </c>
    </row>
    <row r="67" spans="1:2" x14ac:dyDescent="0.2">
      <c r="A67" s="1">
        <v>39873</v>
      </c>
      <c r="B67" s="45">
        <v>3511578.54444928</v>
      </c>
    </row>
    <row r="68" spans="1:2" x14ac:dyDescent="0.2">
      <c r="A68" s="1">
        <v>39904</v>
      </c>
      <c r="B68" s="45">
        <v>3484200.4938692902</v>
      </c>
    </row>
    <row r="69" spans="1:2" x14ac:dyDescent="0.2">
      <c r="A69" s="1">
        <v>39934</v>
      </c>
      <c r="B69" s="45">
        <v>3753229.2499131002</v>
      </c>
    </row>
    <row r="70" spans="1:2" x14ac:dyDescent="0.2">
      <c r="A70" s="1">
        <v>39965</v>
      </c>
      <c r="B70" s="45">
        <v>3327678.70894968</v>
      </c>
    </row>
    <row r="71" spans="1:2" x14ac:dyDescent="0.2">
      <c r="A71" s="1">
        <v>39995</v>
      </c>
      <c r="B71" s="45">
        <v>4332035.0437927404</v>
      </c>
    </row>
    <row r="72" spans="1:2" x14ac:dyDescent="0.2">
      <c r="A72" s="1">
        <v>40026</v>
      </c>
      <c r="B72" s="45">
        <v>3390212.9187746099</v>
      </c>
    </row>
    <row r="73" spans="1:2" x14ac:dyDescent="0.2">
      <c r="A73" s="1">
        <v>40057</v>
      </c>
      <c r="B73" s="45">
        <v>3094048.37425528</v>
      </c>
    </row>
    <row r="74" spans="1:2" x14ac:dyDescent="0.2">
      <c r="A74" s="1">
        <v>40087</v>
      </c>
      <c r="B74" s="45">
        <v>3252455.7002732898</v>
      </c>
    </row>
    <row r="75" spans="1:2" x14ac:dyDescent="0.2">
      <c r="A75" s="1">
        <v>40118</v>
      </c>
      <c r="B75" s="45">
        <v>3030937.8580480702</v>
      </c>
    </row>
    <row r="76" spans="1:2" x14ac:dyDescent="0.2">
      <c r="A76" s="1">
        <v>40148</v>
      </c>
      <c r="B76" s="45">
        <v>3224516.8298294502</v>
      </c>
    </row>
    <row r="77" spans="1:2" x14ac:dyDescent="0.2">
      <c r="A77" s="1">
        <v>40179</v>
      </c>
      <c r="B77" s="45">
        <v>3098016.7633811599</v>
      </c>
    </row>
    <row r="78" spans="1:2" x14ac:dyDescent="0.2">
      <c r="A78" s="1">
        <v>40210</v>
      </c>
      <c r="B78" s="45">
        <v>2684735.5631207</v>
      </c>
    </row>
    <row r="79" spans="1:2" x14ac:dyDescent="0.2">
      <c r="A79" s="1">
        <v>40238</v>
      </c>
      <c r="B79" s="45">
        <v>2586520.8439664901</v>
      </c>
    </row>
    <row r="80" spans="1:2" x14ac:dyDescent="0.2">
      <c r="A80" s="1">
        <v>40269</v>
      </c>
      <c r="B80" s="45">
        <v>3119146.52007651</v>
      </c>
    </row>
    <row r="81" spans="1:2" x14ac:dyDescent="0.2">
      <c r="A81" s="1">
        <v>40299</v>
      </c>
      <c r="B81" s="45">
        <v>3107919.6997280298</v>
      </c>
    </row>
    <row r="82" spans="1:2" x14ac:dyDescent="0.2">
      <c r="A82" s="1">
        <v>40330</v>
      </c>
      <c r="B82" s="45">
        <v>3215578.80395512</v>
      </c>
    </row>
    <row r="83" spans="1:2" x14ac:dyDescent="0.2">
      <c r="A83" s="1">
        <v>40360</v>
      </c>
      <c r="B83" s="45">
        <v>3606809.12559711</v>
      </c>
    </row>
    <row r="84" spans="1:2" x14ac:dyDescent="0.2">
      <c r="A84" s="1">
        <v>40391</v>
      </c>
      <c r="B84" s="45">
        <v>3548478.3784590601</v>
      </c>
    </row>
    <row r="85" spans="1:2" x14ac:dyDescent="0.2">
      <c r="A85" s="1">
        <v>40422</v>
      </c>
      <c r="B85" s="45">
        <v>3051607.80966888</v>
      </c>
    </row>
    <row r="86" spans="1:2" x14ac:dyDescent="0.2">
      <c r="A86" s="1">
        <v>40452</v>
      </c>
      <c r="B86" s="45">
        <v>3111615.8890208299</v>
      </c>
    </row>
    <row r="87" spans="1:2" x14ac:dyDescent="0.2">
      <c r="A87" s="1">
        <v>40483</v>
      </c>
      <c r="B87" s="45">
        <v>2882758.2350856499</v>
      </c>
    </row>
    <row r="88" spans="1:2" x14ac:dyDescent="0.2">
      <c r="A88" s="1">
        <v>40513</v>
      </c>
      <c r="B88" s="45">
        <v>3421951.7112452402</v>
      </c>
    </row>
    <row r="89" spans="1:2" x14ac:dyDescent="0.2">
      <c r="A89" s="1">
        <v>40544</v>
      </c>
      <c r="B89" s="45">
        <v>3375562.12183112</v>
      </c>
    </row>
    <row r="90" spans="1:2" x14ac:dyDescent="0.2">
      <c r="A90" s="1">
        <v>40575</v>
      </c>
      <c r="B90" s="45">
        <v>3160531.0563695501</v>
      </c>
    </row>
    <row r="91" spans="1:2" x14ac:dyDescent="0.2">
      <c r="A91" s="1">
        <v>40603</v>
      </c>
      <c r="B91" s="45">
        <v>3671020.83992921</v>
      </c>
    </row>
    <row r="92" spans="1:2" x14ac:dyDescent="0.2">
      <c r="A92" s="1">
        <v>40634</v>
      </c>
      <c r="B92" s="45">
        <v>3570094.2529247398</v>
      </c>
    </row>
    <row r="93" spans="1:2" x14ac:dyDescent="0.2">
      <c r="A93" s="1">
        <v>40664</v>
      </c>
      <c r="B93" s="45">
        <v>3349170.4186421102</v>
      </c>
    </row>
    <row r="94" spans="1:2" x14ac:dyDescent="0.2">
      <c r="A94" s="1">
        <v>40695</v>
      </c>
      <c r="B94" s="45">
        <v>3198038.1552025802</v>
      </c>
    </row>
    <row r="95" spans="1:2" x14ac:dyDescent="0.2">
      <c r="A95" s="1">
        <v>40725</v>
      </c>
      <c r="B95" s="45">
        <v>3422480.74720369</v>
      </c>
    </row>
    <row r="96" spans="1:2" x14ac:dyDescent="0.2">
      <c r="A96" s="1">
        <v>40756</v>
      </c>
      <c r="B96" s="45">
        <v>3941256.0509752398</v>
      </c>
    </row>
    <row r="97" spans="1:2" x14ac:dyDescent="0.2">
      <c r="A97" s="1">
        <v>40787</v>
      </c>
      <c r="B97" s="45">
        <v>2655619.9054052699</v>
      </c>
    </row>
  </sheetData>
  <phoneticPr fontId="4" type="noConversion"/>
  <pageMargins left="0.75" right="0.75" top="1" bottom="1" header="0.5" footer="0.5"/>
  <pageSetup scale="53" orientation="portrait" horizontalDpi="1200" verticalDpi="1200" r:id="rId1"/>
  <headerFooter alignWithMargins="0">
    <oddFooter>&amp;C16&amp;R&amp;"Arial,Italic"As of December 2011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C101"/>
  <sheetViews>
    <sheetView topLeftCell="A80" workbookViewId="0">
      <selection activeCell="B87" sqref="B87:B99"/>
    </sheetView>
  </sheetViews>
  <sheetFormatPr defaultRowHeight="12.75" x14ac:dyDescent="0.2"/>
  <cols>
    <col min="2" max="2" width="9.7109375" bestFit="1" customWidth="1"/>
  </cols>
  <sheetData>
    <row r="1" spans="1:3" ht="15.75" x14ac:dyDescent="0.25">
      <c r="A1" s="44" t="s">
        <v>97</v>
      </c>
    </row>
    <row r="3" spans="1:3" x14ac:dyDescent="0.2">
      <c r="B3" s="39"/>
    </row>
    <row r="4" spans="1:3" x14ac:dyDescent="0.2">
      <c r="A4" s="9">
        <v>37987</v>
      </c>
      <c r="B4" s="73">
        <v>6.1581111111111095</v>
      </c>
      <c r="C4" s="9"/>
    </row>
    <row r="5" spans="1:3" x14ac:dyDescent="0.2">
      <c r="A5" s="9">
        <v>38018</v>
      </c>
      <c r="B5" s="73">
        <v>5.3982105263157889</v>
      </c>
      <c r="C5" s="9"/>
    </row>
    <row r="6" spans="1:3" x14ac:dyDescent="0.2">
      <c r="A6" s="9">
        <v>38047</v>
      </c>
      <c r="B6" s="73">
        <v>5.3783565217391294</v>
      </c>
      <c r="C6" s="9"/>
    </row>
    <row r="7" spans="1:3" x14ac:dyDescent="0.2">
      <c r="A7" s="9">
        <v>38078</v>
      </c>
      <c r="B7" s="73">
        <v>5.7004047619047622</v>
      </c>
      <c r="C7" s="9"/>
    </row>
    <row r="8" spans="1:3" x14ac:dyDescent="0.2">
      <c r="A8" s="9">
        <v>38108</v>
      </c>
      <c r="B8" s="73">
        <v>6.3000350000000012</v>
      </c>
      <c r="C8" s="9"/>
    </row>
    <row r="9" spans="1:3" x14ac:dyDescent="0.2">
      <c r="A9" s="9">
        <v>38139</v>
      </c>
      <c r="B9" s="73">
        <v>6.2915809523809534</v>
      </c>
      <c r="C9" s="9"/>
    </row>
    <row r="10" spans="1:3" x14ac:dyDescent="0.2">
      <c r="A10" s="9">
        <v>38169</v>
      </c>
      <c r="B10" s="73">
        <v>5.9324571428571442</v>
      </c>
      <c r="C10" s="9"/>
    </row>
    <row r="11" spans="1:3" x14ac:dyDescent="0.2">
      <c r="A11" s="9">
        <v>38200</v>
      </c>
      <c r="B11" s="73">
        <v>5.4505545454545459</v>
      </c>
      <c r="C11" s="9"/>
    </row>
    <row r="12" spans="1:3" x14ac:dyDescent="0.2">
      <c r="A12" s="9">
        <v>38231</v>
      </c>
      <c r="B12" s="73">
        <v>5.0831714285714291</v>
      </c>
      <c r="C12" s="9"/>
    </row>
    <row r="13" spans="1:3" x14ac:dyDescent="0.2">
      <c r="A13" s="9">
        <v>38261</v>
      </c>
      <c r="B13" s="73">
        <v>6.339204761904762</v>
      </c>
      <c r="C13" s="9"/>
    </row>
    <row r="14" spans="1:3" x14ac:dyDescent="0.2">
      <c r="A14" s="9">
        <v>38292</v>
      </c>
      <c r="B14" s="73">
        <v>6.1480650000000008</v>
      </c>
      <c r="C14" s="9"/>
    </row>
    <row r="15" spans="1:3" x14ac:dyDescent="0.2">
      <c r="A15" s="9">
        <v>38322</v>
      </c>
      <c r="B15" s="73">
        <v>6.6166380952380965</v>
      </c>
      <c r="C15" s="9"/>
    </row>
    <row r="16" spans="1:3" x14ac:dyDescent="0.2">
      <c r="A16" s="9">
        <v>38353</v>
      </c>
      <c r="B16" s="73">
        <v>6.1430950000000006</v>
      </c>
      <c r="C16" s="9"/>
    </row>
    <row r="17" spans="1:3" x14ac:dyDescent="0.2">
      <c r="A17" s="9">
        <v>38384</v>
      </c>
      <c r="B17" s="73">
        <v>6.1124315789473682</v>
      </c>
      <c r="C17" s="9"/>
    </row>
    <row r="18" spans="1:3" x14ac:dyDescent="0.2">
      <c r="A18" s="9">
        <v>38412</v>
      </c>
      <c r="B18" s="73">
        <v>6.9228499999999977</v>
      </c>
      <c r="C18" s="9"/>
    </row>
    <row r="19" spans="1:3" x14ac:dyDescent="0.2">
      <c r="A19" s="9">
        <v>38443</v>
      </c>
      <c r="B19" s="73">
        <v>7.2004428571428578</v>
      </c>
      <c r="C19" s="9"/>
    </row>
    <row r="20" spans="1:3" x14ac:dyDescent="0.2">
      <c r="A20" s="9">
        <v>38473</v>
      </c>
      <c r="B20" s="73">
        <v>6.4880047619047616</v>
      </c>
      <c r="C20" s="9"/>
    </row>
    <row r="21" spans="1:3" x14ac:dyDescent="0.2">
      <c r="A21" s="9">
        <v>38504</v>
      </c>
      <c r="B21" s="73">
        <v>7.1507227272727274</v>
      </c>
      <c r="C21" s="9"/>
    </row>
    <row r="22" spans="1:3" x14ac:dyDescent="0.2">
      <c r="A22" s="9">
        <v>38534</v>
      </c>
      <c r="B22" s="73">
        <v>7.591005</v>
      </c>
      <c r="C22" s="9"/>
    </row>
    <row r="23" spans="1:3" x14ac:dyDescent="0.2">
      <c r="A23" s="9">
        <v>38565</v>
      </c>
      <c r="B23" s="73">
        <v>9.2947181818181832</v>
      </c>
      <c r="C23" s="9"/>
    </row>
    <row r="24" spans="1:3" x14ac:dyDescent="0.2">
      <c r="A24" s="9">
        <v>38596</v>
      </c>
      <c r="B24" s="73">
        <v>11.982264705882351</v>
      </c>
      <c r="C24" s="9"/>
    </row>
    <row r="25" spans="1:3" x14ac:dyDescent="0.2">
      <c r="A25" s="9">
        <v>38626</v>
      </c>
      <c r="B25" s="73">
        <v>13.50150625</v>
      </c>
      <c r="C25" s="9"/>
    </row>
    <row r="26" spans="1:3" x14ac:dyDescent="0.2">
      <c r="A26" s="9">
        <v>38657</v>
      </c>
      <c r="B26" s="73">
        <v>10.327074999999999</v>
      </c>
      <c r="C26" s="9"/>
    </row>
    <row r="27" spans="1:3" x14ac:dyDescent="0.2">
      <c r="A27" s="9">
        <v>38687</v>
      </c>
      <c r="B27" s="73">
        <v>13.051904761904764</v>
      </c>
      <c r="C27" s="9"/>
    </row>
    <row r="28" spans="1:3" x14ac:dyDescent="0.2">
      <c r="A28" s="9">
        <v>38718</v>
      </c>
      <c r="B28" s="73">
        <v>8.6780000000000008</v>
      </c>
      <c r="C28" s="9"/>
    </row>
    <row r="29" spans="1:3" x14ac:dyDescent="0.2">
      <c r="A29" s="9">
        <v>38749</v>
      </c>
      <c r="B29" s="73">
        <v>7.5331578947368421</v>
      </c>
    </row>
    <row r="30" spans="1:3" x14ac:dyDescent="0.2">
      <c r="A30" s="9">
        <v>38777</v>
      </c>
      <c r="B30" s="73">
        <v>6.87</v>
      </c>
      <c r="C30" s="10"/>
    </row>
    <row r="31" spans="1:3" x14ac:dyDescent="0.2">
      <c r="A31" s="9">
        <v>38808</v>
      </c>
      <c r="B31" s="73">
        <v>7.15</v>
      </c>
      <c r="C31" s="10"/>
    </row>
    <row r="32" spans="1:3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96">
        <v>4.26</v>
      </c>
      <c r="C87" s="85"/>
    </row>
    <row r="88" spans="1:3" x14ac:dyDescent="0.2">
      <c r="A88" s="9">
        <v>40544</v>
      </c>
      <c r="B88" s="96">
        <v>4.5</v>
      </c>
      <c r="C88" s="85"/>
    </row>
    <row r="89" spans="1:3" x14ac:dyDescent="0.2">
      <c r="A89" s="9">
        <v>40575</v>
      </c>
      <c r="B89" s="96">
        <v>4.09</v>
      </c>
      <c r="C89" s="85"/>
    </row>
    <row r="90" spans="1:3" x14ac:dyDescent="0.2">
      <c r="A90" s="9">
        <v>40603</v>
      </c>
      <c r="B90" s="96">
        <v>3.97</v>
      </c>
      <c r="C90" s="85"/>
    </row>
    <row r="91" spans="1:3" x14ac:dyDescent="0.2">
      <c r="A91" s="9">
        <v>40634</v>
      </c>
      <c r="B91" s="96">
        <v>4.24</v>
      </c>
      <c r="C91" s="85"/>
    </row>
    <row r="92" spans="1:3" x14ac:dyDescent="0.2">
      <c r="A92" s="9">
        <v>40664</v>
      </c>
      <c r="B92" s="96">
        <v>4.3099999999999996</v>
      </c>
      <c r="C92" s="85"/>
    </row>
    <row r="93" spans="1:3" x14ac:dyDescent="0.2">
      <c r="A93" s="9">
        <v>40695</v>
      </c>
      <c r="B93" s="96">
        <v>4.53</v>
      </c>
      <c r="C93" s="85"/>
    </row>
    <row r="94" spans="1:3" x14ac:dyDescent="0.2">
      <c r="A94" s="9">
        <v>40725</v>
      </c>
      <c r="B94" s="96">
        <v>4.42</v>
      </c>
      <c r="C94" s="85"/>
    </row>
    <row r="95" spans="1:3" x14ac:dyDescent="0.2">
      <c r="A95" s="9">
        <v>40756</v>
      </c>
      <c r="B95" s="96">
        <v>4.05</v>
      </c>
      <c r="C95" s="85"/>
    </row>
    <row r="96" spans="1:3" x14ac:dyDescent="0.2">
      <c r="A96" s="9">
        <v>40787</v>
      </c>
      <c r="B96" s="96">
        <v>3.9</v>
      </c>
      <c r="C96" s="85"/>
    </row>
    <row r="97" spans="1:3" x14ac:dyDescent="0.2">
      <c r="A97" s="9">
        <v>40817</v>
      </c>
      <c r="B97" s="101">
        <v>3.56</v>
      </c>
      <c r="C97" s="85"/>
    </row>
    <row r="98" spans="1:3" x14ac:dyDescent="0.2">
      <c r="A98" s="9">
        <v>40848</v>
      </c>
      <c r="B98" s="101">
        <v>3.27</v>
      </c>
      <c r="C98" s="85"/>
    </row>
    <row r="99" spans="1:3" x14ac:dyDescent="0.2">
      <c r="A99" s="9">
        <v>40878</v>
      </c>
      <c r="B99" s="101">
        <v>3.15</v>
      </c>
      <c r="C99" s="85"/>
    </row>
    <row r="100" spans="1:3" x14ac:dyDescent="0.2">
      <c r="A100" s="9"/>
      <c r="B100" s="60"/>
      <c r="C100" s="85"/>
    </row>
    <row r="101" spans="1:3" x14ac:dyDescent="0.2">
      <c r="A101" s="47" t="s">
        <v>153</v>
      </c>
    </row>
  </sheetData>
  <phoneticPr fontId="4" type="noConversion"/>
  <pageMargins left="0.75" right="0.75" top="0.75" bottom="0.75" header="0.5" footer="0.5"/>
  <pageSetup scale="54" orientation="portrait" horizontalDpi="1200" verticalDpi="1200" r:id="rId1"/>
  <headerFooter alignWithMargins="0">
    <oddFooter>&amp;C18&amp;R&amp;"Arial,Italic"As of January 3, 2012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J109"/>
  <sheetViews>
    <sheetView workbookViewId="0">
      <pane ySplit="30" topLeftCell="A82" activePane="bottomLeft" state="frozen"/>
      <selection pane="bottomLeft" activeCell="D100" sqref="D100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64" t="s">
        <v>155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02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02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/>
      <c r="B103" s="51"/>
      <c r="C103" s="52"/>
      <c r="D103" s="12"/>
      <c r="E103" s="26"/>
      <c r="F103" s="50"/>
      <c r="G103" s="52"/>
      <c r="H103" s="86"/>
      <c r="I103" s="87"/>
    </row>
    <row r="104" spans="1:9" x14ac:dyDescent="0.2">
      <c r="B104" s="51"/>
      <c r="C104" s="52"/>
      <c r="D104" s="12"/>
      <c r="E104" s="26"/>
      <c r="F104" s="50"/>
      <c r="G104" s="52"/>
      <c r="H104" s="74"/>
      <c r="I104" s="75"/>
    </row>
    <row r="105" spans="1:9" x14ac:dyDescent="0.2">
      <c r="A105" s="63" t="s">
        <v>102</v>
      </c>
      <c r="I105" s="23"/>
    </row>
    <row r="106" spans="1:9" x14ac:dyDescent="0.2">
      <c r="A106" s="27" t="s">
        <v>99</v>
      </c>
    </row>
    <row r="107" spans="1:9" x14ac:dyDescent="0.2">
      <c r="A107" s="64" t="s">
        <v>100</v>
      </c>
    </row>
    <row r="108" spans="1:9" x14ac:dyDescent="0.2">
      <c r="A108" s="64" t="s">
        <v>101</v>
      </c>
    </row>
    <row r="109" spans="1:9" x14ac:dyDescent="0.2">
      <c r="A109" s="64" t="s">
        <v>12</v>
      </c>
    </row>
  </sheetData>
  <phoneticPr fontId="4" type="noConversion"/>
  <pageMargins left="0.75" right="0.75" top="0.49" bottom="0.6" header="0.17" footer="0.31"/>
  <pageSetup scale="66" orientation="portrait" horizontalDpi="1200" verticalDpi="1200" r:id="rId1"/>
  <headerFooter alignWithMargins="0">
    <oddFooter>&amp;C20&amp;R&amp;"Arial,Italic"As of December 14, 2011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2012-01-06T17:39:48Z</cp:lastPrinted>
  <dcterms:created xsi:type="dcterms:W3CDTF">2005-12-05T21:32:12Z</dcterms:created>
  <dcterms:modified xsi:type="dcterms:W3CDTF">2012-01-06T21:50:49Z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1141692534</vt:i4>
  </property>
  <property fmtid="{D5CDD505-2E9C-101B-9397-08002B2CF9AE}" pid="3" name="_EmailSubject">
    <vt:lpwstr>Web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